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5" windowHeight="5795" tabRatio="800" firstSheet="8" activeTab="12"/>
  </bookViews>
  <sheets>
    <sheet name="一般公共预算收支决算总表" sheetId="1" r:id="rId1"/>
    <sheet name="一般公共预算转移性收支决算表" sheetId="2" r:id="rId2"/>
    <sheet name="一般公共预算收入决算明细表" sheetId="3" r:id="rId3"/>
    <sheet name="一般公共预算支出决算功能分类表" sheetId="4" r:id="rId4"/>
    <sheet name="政府性基金收支决算总表" sheetId="5" r:id="rId5"/>
    <sheet name="政府性基金支出预算变动情况表" sheetId="6" r:id="rId6"/>
    <sheet name="国有资本经营收支决算总表" sheetId="7" r:id="rId7"/>
    <sheet name="国有资本经营收支决算明细表" sheetId="8" r:id="rId8"/>
    <sheet name="社会保险基金收支情况表" sheetId="9" r:id="rId9"/>
    <sheet name="资产负债表" sheetId="10" r:id="rId10"/>
    <sheet name="基本数字表" sheetId="11" r:id="rId11"/>
    <sheet name="基本情况表" sheetId="12" r:id="rId12"/>
    <sheet name="一般公共预算财政拨款基本支出明细表" sheetId="13" r:id="rId13"/>
  </sheets>
  <definedNames>
    <definedName name="_xlnm.Print_Area" localSheetId="0">'一般公共预算收支决算总表'!$A$1:$F$29</definedName>
    <definedName name="_xlnm.Print_Area" localSheetId="2">'一般公共预算收入决算明细表'!$A$1:$C$350</definedName>
    <definedName name="_xlnm.Print_Titles" localSheetId="1">'一般公共预算转移性收支决算表'!$1:$3</definedName>
    <definedName name="_xlnm.Print_Titles" localSheetId="3">'一般公共预算支出决算功能分类表'!$1:$4</definedName>
  </definedNames>
  <calcPr fullCalcOnLoad="1" fullPrecision="0"/>
</workbook>
</file>

<file path=xl/sharedStrings.xml><?xml version="1.0" encoding="utf-8"?>
<sst xmlns="http://schemas.openxmlformats.org/spreadsheetml/2006/main" count="1991" uniqueCount="1195">
  <si>
    <t>2020年度一般公共预算收支决算总表</t>
  </si>
  <si>
    <t>单位：万元</t>
  </si>
  <si>
    <t>预算科目</t>
  </si>
  <si>
    <t>调整预算数</t>
  </si>
  <si>
    <t>决 算 数</t>
  </si>
  <si>
    <t>一、税收收入</t>
  </si>
  <si>
    <t>一、一般公共服务</t>
  </si>
  <si>
    <t>　　增值税</t>
  </si>
  <si>
    <t>二、外交</t>
  </si>
  <si>
    <t>　　营业税</t>
  </si>
  <si>
    <t>三、国防</t>
  </si>
  <si>
    <t>　　企业所得税</t>
  </si>
  <si>
    <t>四、公共安全</t>
  </si>
  <si>
    <t>　　个人所得税</t>
  </si>
  <si>
    <t>五、教育</t>
  </si>
  <si>
    <t>　　资源税</t>
  </si>
  <si>
    <t>六、科学技术</t>
  </si>
  <si>
    <t>　　城市维护建设税</t>
  </si>
  <si>
    <t>七、文化旅游体育与传媒</t>
  </si>
  <si>
    <t>　　房产税</t>
  </si>
  <si>
    <t>八、社会保障和就业</t>
  </si>
  <si>
    <t>　　印花税</t>
  </si>
  <si>
    <t>九、卫生健康支出</t>
  </si>
  <si>
    <t>　　城镇土地使用税</t>
  </si>
  <si>
    <t>十、节能环保支出</t>
  </si>
  <si>
    <t>　　土地增值税</t>
  </si>
  <si>
    <t>十一、城乡社区支出</t>
  </si>
  <si>
    <t>　　车船税</t>
  </si>
  <si>
    <t>十二、农林水支出</t>
  </si>
  <si>
    <t>　　耕地占用税</t>
  </si>
  <si>
    <t>十三、交通运输</t>
  </si>
  <si>
    <t>　　契税</t>
  </si>
  <si>
    <t>十四、资源勘探信息等支出</t>
  </si>
  <si>
    <t>　　烟叶税</t>
  </si>
  <si>
    <t>十五、商业服务业等事务</t>
  </si>
  <si>
    <t>　　环保税</t>
  </si>
  <si>
    <t>十六、金融支出</t>
  </si>
  <si>
    <t>十七、援助其他地区支出</t>
  </si>
  <si>
    <t>十八、自然资源海洋气象等支出</t>
  </si>
  <si>
    <t>二、非税收入</t>
  </si>
  <si>
    <t>十九、住房保障支出</t>
  </si>
  <si>
    <t>　　专项收入</t>
  </si>
  <si>
    <t>二十、粮油物资储备事务</t>
  </si>
  <si>
    <t>　　行政事业性收费收入</t>
  </si>
  <si>
    <t>二十一、灾害防治及应急管理支出</t>
  </si>
  <si>
    <t>　　罚没收入</t>
  </si>
  <si>
    <t>二十二、预备费</t>
  </si>
  <si>
    <t>　　国有资本经营收入</t>
  </si>
  <si>
    <t>二十三、国债还本付息支出</t>
  </si>
  <si>
    <t>　　国有资源（资产）有偿使用收入</t>
  </si>
  <si>
    <t>二十四、其他支出</t>
  </si>
  <si>
    <t>　　其他收入</t>
  </si>
  <si>
    <t>本 年 收 入 合 计</t>
  </si>
  <si>
    <t>本 年 支 出 合 计</t>
  </si>
  <si>
    <t>注：本表自动生成</t>
  </si>
  <si>
    <t>2020年度一般公共预算转移性收支决算表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</si>
  <si>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</si>
  <si>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</si>
  <si>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</si>
  <si>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</si>
  <si>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</si>
  <si>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</si>
  <si>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</si>
  <si>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</si>
  <si>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</si>
  <si>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</si>
  <si>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  成品油价格和税费改革税收返还收入</t>
  </si>
  <si>
    <t xml:space="preserve">    成品油价格和税费改革税收返还支出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</si>
  <si>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</si>
  <si>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</si>
  <si>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</si>
  <si>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</si>
  <si>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</si>
  <si>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</si>
  <si>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</si>
  <si>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</si>
  <si>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民族地区转移支付补助收入</t>
  </si>
  <si>
    <t xml:space="preserve">    民族地区转移支付支出</t>
  </si>
  <si>
    <t xml:space="preserve">    调整工资转移支付补助收入</t>
  </si>
  <si>
    <t xml:space="preserve">    调整工资转移支付支出</t>
  </si>
  <si>
    <t xml:space="preserve">    农村税费改革转移支付收入</t>
  </si>
  <si>
    <t xml:space="preserve">    农村税费改革转移支付支出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</si>
  <si>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</si>
  <si>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</si>
  <si>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</si>
  <si>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</si>
  <si>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化解债务补助收入</t>
  </si>
  <si>
    <t xml:space="preserve">    化解债务补助支出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</si>
  <si>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</si>
  <si>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</si>
  <si>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</si>
  <si>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</si>
  <si>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成品油价格和税费改革转移支付补助收入</t>
  </si>
  <si>
    <t xml:space="preserve">    成品油价格和税费改革转移支付补助支出</t>
  </si>
  <si>
    <t xml:space="preserve">    工商部门停征两费转移支付收入</t>
  </si>
  <si>
    <t xml:space="preserve">    工商部门停征两费转移支付支出</t>
  </si>
  <si>
    <t xml:space="preserve">    一般公共服务转移支付收入</t>
  </si>
  <si>
    <t xml:space="preserve">    一般公共服务转移支付支出</t>
  </si>
  <si>
    <t xml:space="preserve">    公共安全转移支付收入</t>
  </si>
  <si>
    <t xml:space="preserve">    公共安全转移支付支出</t>
  </si>
  <si>
    <t xml:space="preserve">    教育转移支付收入</t>
  </si>
  <si>
    <t xml:space="preserve">    教育转移支付支出</t>
  </si>
  <si>
    <t xml:space="preserve">    社会保障和就业转移支付收入</t>
  </si>
  <si>
    <t xml:space="preserve">    社会保障和就业转移支付支出</t>
  </si>
  <si>
    <t xml:space="preserve">    医疗卫生转移支付收入</t>
  </si>
  <si>
    <t xml:space="preserve">    医疗卫生转移支付支出</t>
  </si>
  <si>
    <t xml:space="preserve">    农林水转移支付收入</t>
  </si>
  <si>
    <t xml:space="preserve">    农林水转移支付支出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</si>
  <si>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</si>
  <si>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</si>
  <si>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</si>
  <si>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</si>
  <si>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</si>
  <si>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</si>
  <si>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</si>
  <si>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</si>
  <si>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地震灾后恢复重建补助收入</t>
  </si>
  <si>
    <t xml:space="preserve">  地震灾后恢复重建补助支出</t>
  </si>
  <si>
    <t>省补助计划单列市收入</t>
  </si>
  <si>
    <t>计划单列市上解省支出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</si>
  <si>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</si>
  <si>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</si>
  <si>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</si>
  <si>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</si>
  <si>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</si>
  <si>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</si>
  <si>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</si>
  <si>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</si>
  <si>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</si>
  <si>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</si>
  <si>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计划单列市上解省收入</t>
  </si>
  <si>
    <t>省补助计划单列市支出</t>
  </si>
  <si>
    <t>接受其他地区援助收入</t>
  </si>
  <si>
    <t>援助其他地区支出</t>
  </si>
  <si>
    <t xml:space="preserve">  接受其他省（自治区、直辖市、计划单列市）援助收入</t>
  </si>
  <si>
    <t xml:space="preserve">  援助其他省（自治区、直辖市、计划单列市）支出</t>
  </si>
  <si>
    <t xml:space="preserve">  接受省内其他地市（区）援助收入</t>
  </si>
  <si>
    <t xml:space="preserve">  援助省内其他地市（区）支出</t>
  </si>
  <si>
    <t xml:space="preserve">  接受市内其他县市（区）援助收入</t>
  </si>
  <si>
    <t xml:space="preserve">  援助市内其他县市（区）支出</t>
  </si>
  <si>
    <t>债务收入</t>
  </si>
  <si>
    <t>债券还本支出</t>
  </si>
  <si>
    <t xml:space="preserve">  地方政府债券收入</t>
  </si>
  <si>
    <t xml:space="preserve">  地方政府债券还本</t>
  </si>
  <si>
    <t xml:space="preserve">  地方向国外借款收入</t>
  </si>
  <si>
    <t xml:space="preserve">  地方向国外借款还本</t>
  </si>
  <si>
    <t>债券转贷收入</t>
  </si>
  <si>
    <t>债券转贷支出</t>
  </si>
  <si>
    <t xml:space="preserve">  转贷地方政府债券收入</t>
  </si>
  <si>
    <t xml:space="preserve">  转贷地方政府债券支出</t>
  </si>
  <si>
    <t xml:space="preserve">  转贷国外债务收入</t>
  </si>
  <si>
    <t xml:space="preserve">  转贷国外债务支出</t>
  </si>
  <si>
    <t>国债转贷收入</t>
  </si>
  <si>
    <t>增设预算周转金</t>
  </si>
  <si>
    <t>国债转贷资金上年结余</t>
  </si>
  <si>
    <t>拨付国债转贷资金数</t>
  </si>
  <si>
    <t>国债转贷转补助</t>
  </si>
  <si>
    <t>国债转贷资金结余</t>
  </si>
  <si>
    <t>上年结余</t>
  </si>
  <si>
    <t>调入预算稳定调节基金</t>
  </si>
  <si>
    <t>安排预算稳定调节基金</t>
  </si>
  <si>
    <t xml:space="preserve">调入资金   </t>
  </si>
  <si>
    <t>调出资金</t>
  </si>
  <si>
    <t xml:space="preserve">  1.政府性基金调入</t>
  </si>
  <si>
    <t>年终结余</t>
  </si>
  <si>
    <t xml:space="preserve">  2.国有资本经营预算调入</t>
  </si>
  <si>
    <t>减:结转下年的支出</t>
  </si>
  <si>
    <t xml:space="preserve">  3.财政专户管理资金调入</t>
  </si>
  <si>
    <t>净结余</t>
  </si>
  <si>
    <t xml:space="preserve">  4.其他调入</t>
  </si>
  <si>
    <t>地震灾后恢复重建调入资金</t>
  </si>
  <si>
    <t xml:space="preserve">  预算稳定调节基金调入</t>
  </si>
  <si>
    <t>收  入  总  计</t>
  </si>
  <si>
    <t>支  出  总  计</t>
  </si>
  <si>
    <t>2020年度一般公共预算收入决算明细表</t>
  </si>
  <si>
    <t>单位:万元</t>
  </si>
  <si>
    <t>科目编码</t>
  </si>
  <si>
    <t>科目名称</t>
  </si>
  <si>
    <t>决算数</t>
  </si>
  <si>
    <t>公共财政收入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</si>
  <si>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</si>
  <si>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</si>
  <si>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</si>
  <si>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</si>
  <si>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</si>
  <si>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</si>
  <si>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</si>
  <si>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</si>
  <si>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</si>
  <si>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</si>
  <si>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</si>
  <si>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福利企业增值税退税</t>
  </si>
  <si>
    <t xml:space="preserve">      软件集成电路增值税退税</t>
  </si>
  <si>
    <t xml:space="preserve">      三线搬迁增值税退税</t>
  </si>
  <si>
    <t xml:space="preserve">      民贸企业增值税退税</t>
  </si>
  <si>
    <t xml:space="preserve">      宣传文化单位增值税退税</t>
  </si>
  <si>
    <t xml:space="preserve">      森工综合利用增值税退税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</si>
  <si>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</si>
  <si>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</si>
  <si>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</si>
  <si>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  成品油价格和税费改革增值税划入</t>
  </si>
  <si>
    <t xml:space="preserve">      免抵调增改征增值税</t>
  </si>
  <si>
    <t xml:space="preserve">    进口货物增值税(项)</t>
  </si>
  <si>
    <t xml:space="preserve">      进口货物增值税(目)</t>
  </si>
  <si>
    <t xml:space="preserve">      特定区域进口自用物资增值税</t>
  </si>
  <si>
    <t xml:space="preserve">      进口货物增值税税款滞纳金、罚款收入</t>
  </si>
  <si>
    <t xml:space="preserve">      进口货物退增值税</t>
  </si>
  <si>
    <t xml:space="preserve">      特定区域进口自用物资退增值税</t>
  </si>
  <si>
    <t xml:space="preserve">    出口货物退增值税(项)</t>
  </si>
  <si>
    <t xml:space="preserve">      出口货物退增值税(目)</t>
  </si>
  <si>
    <t xml:space="preserve">      免抵调减增值税</t>
  </si>
  <si>
    <t xml:space="preserve">    改征增值税(项)</t>
  </si>
  <si>
    <t xml:space="preserve">      改征增值税(目)</t>
  </si>
  <si>
    <t xml:space="preserve">      改征增值税税款滞纳金、罚款收入</t>
  </si>
  <si>
    <t xml:space="preserve">      改征增值税国内退税</t>
  </si>
  <si>
    <t xml:space="preserve">    改征增值税出口退税(项)</t>
  </si>
  <si>
    <t xml:space="preserve">      改征增值税出口退税(目)</t>
  </si>
  <si>
    <t xml:space="preserve">      免抵调减改征增值税</t>
  </si>
  <si>
    <t xml:space="preserve">  消费税</t>
  </si>
  <si>
    <t xml:space="preserve">    国内消费税</t>
  </si>
  <si>
    <t xml:space="preserve">      国有企业消费税</t>
  </si>
  <si>
    <t xml:space="preserve">      集体企业消费税</t>
  </si>
  <si>
    <t xml:space="preserve">      股份制企业消费税</t>
  </si>
  <si>
    <t xml:space="preserve">      联营企业消费税</t>
  </si>
  <si>
    <t xml:space="preserve">      港澳台和外商投资企业消费税</t>
  </si>
  <si>
    <t xml:space="preserve">      私营企业消费税</t>
  </si>
  <si>
    <t xml:space="preserve">      成品油消费税</t>
  </si>
  <si>
    <t xml:space="preserve">      其他消费税</t>
  </si>
  <si>
    <t xml:space="preserve">      消费税税款滞纳金、罚款收入</t>
  </si>
  <si>
    <t xml:space="preserve">      成品油消费税退税</t>
  </si>
  <si>
    <t xml:space="preserve">      其他消费税退税</t>
  </si>
  <si>
    <t xml:space="preserve">    进口消费品消费税</t>
  </si>
  <si>
    <t xml:space="preserve">      进口成品油消费税</t>
  </si>
  <si>
    <t xml:space="preserve">      进口其他消费品消费税</t>
  </si>
  <si>
    <t xml:space="preserve">      进口消费品消费税税款滞纳金、罚款收入</t>
  </si>
  <si>
    <t xml:space="preserve">      进口成品油消费税退税</t>
  </si>
  <si>
    <t xml:space="preserve">      进口其他消费品退消费税</t>
  </si>
  <si>
    <t xml:space="preserve">    出口消费品退消费税</t>
  </si>
  <si>
    <t xml:space="preserve">  营业税</t>
  </si>
  <si>
    <t xml:space="preserve">    铁道营业税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</si>
  <si>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</si>
  <si>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</si>
  <si>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</si>
  <si>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</si>
  <si>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</si>
  <si>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</si>
  <si>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</si>
  <si>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</si>
  <si>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</si>
  <si>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</si>
  <si>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</si>
  <si>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</si>
  <si>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</si>
  <si>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</si>
  <si>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</si>
  <si>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</si>
  <si>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</si>
  <si>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</si>
  <si>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</si>
  <si>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</si>
  <si>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</si>
  <si>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</si>
  <si>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</si>
  <si>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</si>
  <si>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</si>
  <si>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铁路运输企业所得税</t>
  </si>
  <si>
    <t xml:space="preserve">      其他国有铁道企业所得税</t>
  </si>
  <si>
    <t xml:space="preserve">    国有交通企业所得税</t>
  </si>
  <si>
    <t xml:space="preserve">    国有邮政企业所得税</t>
  </si>
  <si>
    <t xml:space="preserve">    国有民航企业所得税</t>
  </si>
  <si>
    <t xml:space="preserve">    国有海洋石油天然气企业所得税</t>
  </si>
  <si>
    <t xml:space="preserve">    国有外贸企业所得税</t>
  </si>
  <si>
    <t xml:space="preserve">    国有银行所得税</t>
  </si>
  <si>
    <t xml:space="preserve">      中国进出口银行所得税</t>
  </si>
  <si>
    <t xml:space="preserve">      中国农业发展银行所得税</t>
  </si>
  <si>
    <t xml:space="preserve">      其他国有银行所得税</t>
  </si>
  <si>
    <t xml:space="preserve">    国有非银行金融企业所得税</t>
  </si>
  <si>
    <t xml:space="preserve">      中国建银投资有限责任公司所得税</t>
  </si>
  <si>
    <t xml:space="preserve">      中国投资有限责任公司及其全资子公司所得税</t>
  </si>
  <si>
    <t xml:space="preserve">      中投公司所属其他公司所得税</t>
  </si>
  <si>
    <t xml:space="preserve">      中国信达资产管理股份有限公司所得税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</si>
  <si>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</si>
  <si>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</si>
  <si>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</si>
  <si>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</si>
  <si>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</si>
  <si>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</si>
  <si>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</si>
  <si>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</si>
  <si>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</si>
  <si>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</si>
  <si>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</si>
  <si>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</si>
  <si>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</si>
  <si>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股份制海洋石油天然气企业所得税</t>
  </si>
  <si>
    <t xml:space="preserve">      中国石油天然气股份有限公司所得税</t>
  </si>
  <si>
    <t xml:space="preserve">      中国石油化工股份有限公司所得税</t>
  </si>
  <si>
    <t xml:space="preserve">      中国工商银行股份有限公司所得税</t>
  </si>
  <si>
    <t xml:space="preserve">      中国建设银行股份有限公司所得税</t>
  </si>
  <si>
    <t xml:space="preserve">      中国银行股份有限公司所得税</t>
  </si>
  <si>
    <t xml:space="preserve">      广发银行股份有限公司所得税</t>
  </si>
  <si>
    <t xml:space="preserve">      长江电力股份有限公司所得税</t>
  </si>
  <si>
    <t xml:space="preserve">      中国农业银行股份有限公司所得税</t>
  </si>
  <si>
    <t xml:space="preserve">      国家开发银行股份有限公司所得税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</si>
  <si>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</si>
  <si>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</si>
  <si>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</si>
  <si>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港澳台和外商投资海上石油天然气企业所得税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</si>
  <si>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</si>
  <si>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</si>
  <si>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</si>
  <si>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</si>
  <si>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</si>
  <si>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</si>
  <si>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</si>
  <si>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</si>
  <si>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</si>
  <si>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</si>
  <si>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</si>
  <si>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</si>
  <si>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</si>
  <si>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</si>
  <si>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</si>
  <si>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</si>
  <si>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</si>
  <si>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</si>
  <si>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企业所得税待分配收入</t>
  </si>
  <si>
    <t xml:space="preserve">      国有企业所得税待分配收入</t>
  </si>
  <si>
    <t xml:space="preserve">      股份制企业所得税待分配收入</t>
  </si>
  <si>
    <t xml:space="preserve">      港澳台和外商投资企业所得税待分配收入</t>
  </si>
  <si>
    <t xml:space="preserve">      其他企业所得税待分配收入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</si>
  <si>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</si>
  <si>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</si>
  <si>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</si>
  <si>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省以下企业所得税待分配收入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</si>
  <si>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</si>
  <si>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</si>
  <si>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</si>
  <si>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    中央企业所得税税款滞纳金、罚款、加收利息收入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</si>
  <si>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</si>
  <si>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</si>
  <si>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</si>
  <si>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</si>
  <si>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</si>
  <si>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</si>
  <si>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</si>
  <si>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</si>
  <si>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</si>
  <si>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</si>
  <si>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</si>
  <si>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</si>
  <si>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</si>
  <si>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</si>
  <si>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</si>
  <si>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</si>
  <si>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</si>
  <si>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</si>
  <si>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</si>
  <si>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国有邮政企业所得税退税</t>
  </si>
  <si>
    <t xml:space="preserve">    国有民航企业所得税退税</t>
  </si>
  <si>
    <t xml:space="preserve">    海洋石油天然气企业所得税退税</t>
  </si>
  <si>
    <t xml:space="preserve">    国有外贸企业所得税退税</t>
  </si>
  <si>
    <t xml:space="preserve">    国有银行所得税退税</t>
  </si>
  <si>
    <t xml:space="preserve">      中国进出口银行所得税退税</t>
  </si>
  <si>
    <t xml:space="preserve">      中国农业发展银行所得税退税</t>
  </si>
  <si>
    <t xml:space="preserve">      其他国有银行所得税退税</t>
  </si>
  <si>
    <t xml:space="preserve">    国有非银行金融企业所得税退税</t>
  </si>
  <si>
    <t xml:space="preserve">      中国投资有限责任公司所得税退税</t>
  </si>
  <si>
    <t xml:space="preserve">      中国信达资产管理股份有限公司所得税退税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</si>
  <si>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</si>
  <si>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</si>
  <si>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</si>
  <si>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</si>
  <si>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</si>
  <si>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</si>
  <si>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</si>
  <si>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</si>
  <si>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</si>
  <si>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</si>
  <si>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</si>
  <si>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</si>
  <si>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中国工商银行股份有限公司所得税退税</t>
  </si>
  <si>
    <t xml:space="preserve">      中国建设银行股份有限公司所得税退税</t>
  </si>
  <si>
    <t xml:space="preserve">      中国银行股份有限公司所得税退税</t>
  </si>
  <si>
    <t xml:space="preserve">      广发银行股份有限公司所得税退税</t>
  </si>
  <si>
    <t xml:space="preserve">      中国农业银行股份有限公司所得税退税</t>
  </si>
  <si>
    <t xml:space="preserve">      国家开发银行股份有限公司所得税退税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</si>
  <si>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</si>
  <si>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</si>
  <si>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</si>
  <si>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</si>
  <si>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</si>
  <si>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</si>
  <si>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</si>
  <si>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</si>
  <si>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</si>
  <si>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</si>
  <si>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</si>
  <si>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</si>
  <si>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</si>
  <si>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</si>
  <si>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</si>
  <si>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</si>
  <si>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</si>
  <si>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军队个人所得税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</si>
  <si>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</si>
  <si>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</si>
  <si>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</si>
  <si>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海洋石油资源税</t>
  </si>
  <si>
    <t xml:space="preserve">    其他资源税</t>
  </si>
  <si>
    <t xml:space="preserve">    资源税税款滞纳金、罚款收入</t>
  </si>
  <si>
    <t xml:space="preserve">  固定资产投资方向调节税</t>
  </si>
  <si>
    <t xml:space="preserve">    国有企业固定资产投资方向调节税</t>
  </si>
  <si>
    <t xml:space="preserve">    集体企业固定资产投资方向调节税</t>
  </si>
  <si>
    <t xml:space="preserve">    股份制企业固定资产投资方向调节税</t>
  </si>
  <si>
    <t xml:space="preserve">    联营企业固定资产投资方向调节税</t>
  </si>
  <si>
    <t xml:space="preserve">    港澳台和外商投资企业固定资产投资方向调节税</t>
  </si>
  <si>
    <t xml:space="preserve">    私营企业固定资产投资方向调节税</t>
  </si>
  <si>
    <t xml:space="preserve">    其他固定资产投资方向调节税</t>
  </si>
  <si>
    <t xml:space="preserve">    固定资产投资方向调节税税款滞纳金、罚款收入</t>
  </si>
  <si>
    <t xml:space="preserve">  城市维护建设税</t>
  </si>
  <si>
    <t xml:space="preserve">    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</si>
  <si>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</si>
  <si>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</si>
  <si>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</si>
  <si>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</si>
  <si>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</si>
  <si>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其他企业城市维护建设税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</si>
  <si>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</si>
  <si>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</si>
  <si>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  成品油价格和税费改革城市维护建设税划入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</si>
  <si>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</si>
  <si>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</si>
  <si>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</si>
  <si>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</si>
  <si>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</si>
  <si>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</si>
  <si>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</si>
  <si>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</si>
  <si>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</si>
  <si>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</si>
  <si>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证券交易印花税(项)</t>
  </si>
  <si>
    <t xml:space="preserve">      证券交易印花税(目)</t>
  </si>
  <si>
    <t xml:space="preserve">      证券交易印花税退库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</si>
  <si>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</si>
  <si>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</si>
  <si>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</si>
  <si>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</si>
  <si>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</si>
  <si>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</si>
  <si>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</si>
  <si>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</si>
  <si>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</si>
  <si>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</si>
  <si>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</si>
  <si>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</si>
  <si>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</si>
  <si>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</si>
  <si>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</si>
  <si>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</si>
  <si>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</si>
  <si>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</si>
  <si>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</si>
  <si>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</si>
  <si>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</si>
  <si>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</si>
  <si>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</si>
  <si>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船舶吨税(款)</t>
  </si>
  <si>
    <t xml:space="preserve">    船舶吨税(项)</t>
  </si>
  <si>
    <t xml:space="preserve">    船舶吨税税款滞纳金、罚款收入</t>
  </si>
  <si>
    <t xml:space="preserve">  车辆购置税(款)</t>
  </si>
  <si>
    <t xml:space="preserve">    车辆购置税(项)</t>
  </si>
  <si>
    <t xml:space="preserve">    车辆购置税税款滞纳金、罚款收入</t>
  </si>
  <si>
    <t xml:space="preserve">  关税(款)</t>
  </si>
  <si>
    <t xml:space="preserve">    关税(项)</t>
  </si>
  <si>
    <t xml:space="preserve">      进口关税</t>
  </si>
  <si>
    <t xml:space="preserve">      出口关税</t>
  </si>
  <si>
    <t xml:space="preserve">    特定区域进口自用物资关税</t>
  </si>
  <si>
    <t xml:space="preserve">    特别关税</t>
  </si>
  <si>
    <t xml:space="preserve">      反倾销税</t>
  </si>
  <si>
    <t xml:space="preserve">      反补贴税</t>
  </si>
  <si>
    <t xml:space="preserve">      保障措施</t>
  </si>
  <si>
    <t xml:space="preserve">    关税和特别关税税款滞纳金、罚款收入</t>
  </si>
  <si>
    <t xml:space="preserve">    关税退税</t>
  </si>
  <si>
    <t xml:space="preserve">    特定区域进口自用物资退关税</t>
  </si>
  <si>
    <t xml:space="preserve">  耕地占用税(款)</t>
  </si>
  <si>
    <t xml:space="preserve">    耕地占用税(项)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</si>
  <si>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</si>
  <si>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</si>
  <si>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</si>
  <si>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</si>
  <si>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</si>
  <si>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</si>
  <si>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</si>
  <si>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环境保护税</t>
  </si>
  <si>
    <t xml:space="preserve">    环境保护税</t>
  </si>
  <si>
    <t xml:space="preserve">  其他税收收入</t>
  </si>
  <si>
    <t>非税收入</t>
  </si>
  <si>
    <t xml:space="preserve">  专项收入</t>
  </si>
  <si>
    <t xml:space="preserve">    排污费收入(项)</t>
  </si>
  <si>
    <t xml:space="preserve">      排污费收入(目)</t>
  </si>
  <si>
    <t xml:space="preserve">      海洋工程排污费收入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</si>
  <si>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</si>
  <si>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</si>
  <si>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</si>
  <si>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</si>
  <si>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</si>
  <si>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</si>
  <si>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成品油价格和税费改革教育费附加收入划入</t>
  </si>
  <si>
    <t xml:space="preserve">    铀产品出售收入</t>
  </si>
  <si>
    <t xml:space="preserve">    三峡库区移民专项收入</t>
  </si>
  <si>
    <t xml:space="preserve">    国家留成油上缴收入</t>
  </si>
  <si>
    <t xml:space="preserve">    场外核应急准备收入</t>
  </si>
  <si>
    <t xml:space="preserve">    草原植被恢复费收入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</si>
  <si>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</si>
  <si>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</si>
  <si>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</si>
  <si>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探矿权、采矿权价款收入</t>
  </si>
  <si>
    <t xml:space="preserve">    其他专项收入(项)</t>
  </si>
  <si>
    <t xml:space="preserve">      广告收入</t>
  </si>
  <si>
    <t xml:space="preserve">      其他专项收入(目)</t>
  </si>
  <si>
    <t>2020年度一般公共预算支出决算功能分类表</t>
  </si>
  <si>
    <t>录入02表</t>
  </si>
  <si>
    <t>公共财政支出</t>
  </si>
  <si>
    <t>一般公共服务支出</t>
  </si>
  <si>
    <t xml:space="preserve">  政府办公厅(室)及相关机构事务</t>
  </si>
  <si>
    <t xml:space="preserve">    行政运行</t>
  </si>
  <si>
    <t xml:space="preserve">  统计信息事务</t>
  </si>
  <si>
    <t xml:space="preserve">  财政事务</t>
  </si>
  <si>
    <t xml:space="preserve">  党委办公厅(室)及相关机构事务</t>
  </si>
  <si>
    <t>公共安全支出</t>
  </si>
  <si>
    <t xml:space="preserve">  其他公共安全支出(款)</t>
  </si>
  <si>
    <t xml:space="preserve">    其他公共安全支出(项)</t>
  </si>
  <si>
    <t>教育支出</t>
  </si>
  <si>
    <t xml:space="preserve">  普通教育</t>
  </si>
  <si>
    <t xml:space="preserve">    其他普通教育支出</t>
  </si>
  <si>
    <t>科学技术支出</t>
  </si>
  <si>
    <t>科学技术管理事务</t>
  </si>
  <si>
    <t xml:space="preserve">    其他科学技术管理事务支出</t>
  </si>
  <si>
    <t>文化旅游体育与传媒支出</t>
  </si>
  <si>
    <t xml:space="preserve">  文化和旅游</t>
  </si>
  <si>
    <t xml:space="preserve">     群众文化</t>
  </si>
  <si>
    <t xml:space="preserve">  广播电视</t>
  </si>
  <si>
    <t xml:space="preserve">     广播</t>
  </si>
  <si>
    <t>社会保障和就业支出</t>
  </si>
  <si>
    <t xml:space="preserve">  人力资源和社会保障管理事务</t>
  </si>
  <si>
    <t xml:space="preserve">    就业管理事务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</si>
  <si>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</si>
  <si>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</si>
  <si>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</si>
  <si>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</si>
  <si>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抚恤</t>
  </si>
  <si>
    <t xml:space="preserve">    在乡复员、退伍军人生活补助</t>
  </si>
  <si>
    <t xml:space="preserve">    义务兵优待</t>
  </si>
  <si>
    <t xml:space="preserve">  自然灾害生活救助</t>
  </si>
  <si>
    <t xml:space="preserve">    其他自然灾害生活救助支出</t>
  </si>
  <si>
    <t xml:space="preserve">  临时救助</t>
  </si>
  <si>
    <t xml:space="preserve">    临时救助支出</t>
  </si>
  <si>
    <r>
      <t xml:space="preserve">  </t>
    </r>
    <r>
      <rPr>
        <b/>
        <sz val="10"/>
        <rFont val="宋体"/>
        <family val="0"/>
      </rPr>
      <t>特困人员供养</t>
    </r>
  </si>
  <si>
    <t xml:space="preserve">    农村五保供养支出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</si>
  <si>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</si>
  <si>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</si>
  <si>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</si>
  <si>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基层医疗卫生机构</t>
  </si>
  <si>
    <t xml:space="preserve">    其他基层医疗卫生机构支出</t>
  </si>
  <si>
    <t>突发公共卫生事件应急处理</t>
  </si>
  <si>
    <t xml:space="preserve">  医疗保障</t>
  </si>
  <si>
    <t xml:space="preserve">    行政单位医疗</t>
  </si>
  <si>
    <t xml:space="preserve">    事业单位医疗</t>
  </si>
  <si>
    <t xml:space="preserve">  计划生育事务</t>
  </si>
  <si>
    <t xml:space="preserve">   计划生育机构</t>
  </si>
  <si>
    <t>节能环保支出</t>
  </si>
  <si>
    <t xml:space="preserve">  污染防治</t>
  </si>
  <si>
    <t xml:space="preserve">    其他污染防治支出</t>
  </si>
  <si>
    <t>城乡社区支出</t>
  </si>
  <si>
    <t xml:space="preserve">    城乡社区管理事务支出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</si>
  <si>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</si>
  <si>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</si>
  <si>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</si>
  <si>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城乡社区环境卫生（款）</t>
  </si>
  <si>
    <t xml:space="preserve">     城乡社区环境卫生（项）</t>
  </si>
  <si>
    <t>农林水支出</t>
  </si>
  <si>
    <t xml:space="preserve">  农业</t>
  </si>
  <si>
    <t xml:space="preserve">    其他农业支出</t>
  </si>
  <si>
    <t xml:space="preserve">  林业</t>
  </si>
  <si>
    <t xml:space="preserve">    其他林业支出</t>
  </si>
  <si>
    <t xml:space="preserve">  水利</t>
  </si>
  <si>
    <t xml:space="preserve">    农田水利</t>
  </si>
  <si>
    <t>其他扶贫支出</t>
  </si>
  <si>
    <t xml:space="preserve">  农村综合改革</t>
  </si>
  <si>
    <t xml:space="preserve">    对村民委员会和村党支部的补助</t>
  </si>
  <si>
    <t>自然资源海洋气象等支出</t>
  </si>
  <si>
    <t xml:space="preserve">  自然资源事务</t>
  </si>
  <si>
    <t xml:space="preserve">    其他自然资源事务支出</t>
  </si>
  <si>
    <t>住房保障支出</t>
  </si>
  <si>
    <t xml:space="preserve">  住房改革支出</t>
  </si>
  <si>
    <t xml:space="preserve">    住房公积金</t>
  </si>
  <si>
    <t>灾害防治及应急管理支出</t>
  </si>
  <si>
    <t xml:space="preserve">  应急管理事务</t>
  </si>
  <si>
    <t xml:space="preserve">    安全监管</t>
  </si>
  <si>
    <t>其他支出(类)</t>
  </si>
  <si>
    <t xml:space="preserve">  其他支出(款)</t>
  </si>
  <si>
    <t xml:space="preserve">    其他支出(项)</t>
  </si>
  <si>
    <t>2019年度政府性基金收支决算总表</t>
  </si>
  <si>
    <t>政府性基金收入</t>
  </si>
  <si>
    <t>一般公共服务</t>
  </si>
  <si>
    <t>教育</t>
  </si>
  <si>
    <t>文化体育与传媒</t>
  </si>
  <si>
    <t>社会保障和就业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</si>
  <si>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</si>
  <si>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</si>
  <si>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</si>
  <si>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</si>
  <si>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</si>
  <si>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</si>
  <si>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其他支出</t>
  </si>
  <si>
    <t xml:space="preserve">  其中：地震灾后恢复重建补助收入</t>
  </si>
  <si>
    <t>调入资金</t>
  </si>
  <si>
    <t xml:space="preserve">  1.公共财政预算调入</t>
  </si>
  <si>
    <t xml:space="preserve">  其中：本级</t>
  </si>
  <si>
    <t xml:space="preserve">  2.财政专户管理资金调入</t>
  </si>
  <si>
    <t xml:space="preserve">  3.其他调入</t>
  </si>
  <si>
    <t>2019年度政府性基金支出预算变动情况表</t>
  </si>
  <si>
    <t>年初预算数</t>
  </si>
  <si>
    <t>变          动          项          目</t>
  </si>
  <si>
    <t>小    计</t>
  </si>
  <si>
    <t>专项补助</t>
  </si>
  <si>
    <t>其中:地震灾后恢复
重建补助</t>
  </si>
  <si>
    <t>动用上
年结余</t>
  </si>
  <si>
    <t>本年超、短收安排</t>
  </si>
  <si>
    <t>补助下级专款</t>
  </si>
  <si>
    <t>其中:地震灾后恢复
重建补助下级</t>
  </si>
  <si>
    <t>增加(减少)
预算指标</t>
  </si>
  <si>
    <t xml:space="preserve">  商贸事务</t>
  </si>
  <si>
    <t xml:space="preserve">    贸促会收费安排的支出</t>
  </si>
  <si>
    <t xml:space="preserve">  地方教育附加安排的支出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</si>
  <si>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</si>
  <si>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</si>
  <si>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</si>
  <si>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</si>
  <si>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</si>
  <si>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其他地方教育附加安排的支出</t>
  </si>
  <si>
    <t xml:space="preserve">  体育</t>
  </si>
  <si>
    <t xml:space="preserve">    外国团体来华登山注册费安排的支出</t>
  </si>
  <si>
    <t xml:space="preserve">  文化事业建设费安排的支出</t>
  </si>
  <si>
    <t xml:space="preserve">    精神文明建设</t>
  </si>
  <si>
    <t xml:space="preserve">    人才培训教学</t>
  </si>
  <si>
    <t xml:space="preserve">    文化创作</t>
  </si>
  <si>
    <t xml:space="preserve">    文化事业单位补助</t>
  </si>
  <si>
    <t xml:space="preserve">    爱国主义教育基地</t>
  </si>
  <si>
    <t xml:space="preserve">    其他文化事业建设费安排的支出</t>
  </si>
  <si>
    <t xml:space="preserve">  国家电影事业发展专项资金支出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</si>
  <si>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</si>
  <si>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</si>
  <si>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</si>
  <si>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</si>
  <si>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</si>
  <si>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</si>
  <si>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</si>
  <si>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</si>
  <si>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小型水库移民扶助基金支出</t>
  </si>
  <si>
    <t xml:space="preserve">    其他小型水库移民扶助基金支出</t>
  </si>
  <si>
    <t xml:space="preserve">  残疾人就业保障金支出</t>
  </si>
  <si>
    <t xml:space="preserve">    就业和培训</t>
  </si>
  <si>
    <t xml:space="preserve">    职业康复</t>
  </si>
  <si>
    <t xml:space="preserve">    扶持农村残疾人生产</t>
  </si>
  <si>
    <t xml:space="preserve">    奖励残疾人就业单位</t>
  </si>
  <si>
    <t xml:space="preserve">    其他残疾人就业保障金支出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</si>
  <si>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</si>
  <si>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</si>
  <si>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</si>
  <si>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</si>
  <si>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</si>
  <si>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政府住房基金支出</t>
  </si>
  <si>
    <t xml:space="preserve">    管理费用支出</t>
  </si>
  <si>
    <t xml:space="preserve">    廉租住房支出</t>
  </si>
  <si>
    <t xml:space="preserve">    廉租住房维护和管理支出</t>
  </si>
  <si>
    <t xml:space="preserve">    公共租赁住房支出</t>
  </si>
  <si>
    <t xml:space="preserve">    公共租赁住房租金支出</t>
  </si>
  <si>
    <t xml:space="preserve">    其他政府住房基金支出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</si>
  <si>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</si>
  <si>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</si>
  <si>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</si>
  <si>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</si>
  <si>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</si>
  <si>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</si>
  <si>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</si>
  <si>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教育资金安排的支出</t>
  </si>
  <si>
    <t xml:space="preserve">    支付破产或改制企业职工安置费</t>
  </si>
  <si>
    <t xml:space="preserve">    棚户区改造支出</t>
  </si>
  <si>
    <t xml:space="preserve">    农田水利建设资金安排的支出</t>
  </si>
  <si>
    <t xml:space="preserve">    其他国有土地使用权出让收入安排的支出</t>
  </si>
  <si>
    <t xml:space="preserve">  城市公用事业附加安排的支出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</si>
  <si>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</si>
  <si>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</si>
  <si>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</si>
  <si>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</si>
  <si>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</si>
  <si>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国有土地收益基金支出</t>
  </si>
  <si>
    <t xml:space="preserve">    其他国有土地收益基金支出</t>
  </si>
  <si>
    <t xml:space="preserve">  农业土地开发资金支出</t>
  </si>
  <si>
    <t xml:space="preserve">  新增建设用地土地有偿使用费安排的支出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</si>
  <si>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</si>
  <si>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</si>
  <si>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</si>
  <si>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</si>
  <si>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城市基础设施配套费安排的支出</t>
  </si>
  <si>
    <t xml:space="preserve">    其他城市基础设施配套费安排的支出</t>
  </si>
  <si>
    <t xml:space="preserve">  新菜地开发建设基金支出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</si>
  <si>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</si>
  <si>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</si>
  <si>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</si>
  <si>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</si>
  <si>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</si>
  <si>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育林基金支出</t>
  </si>
  <si>
    <t xml:space="preserve">    森林培育</t>
  </si>
  <si>
    <t xml:space="preserve">    林业有害生物防治</t>
  </si>
  <si>
    <t xml:space="preserve">    森林防火</t>
  </si>
  <si>
    <t xml:space="preserve">    森林资源监测</t>
  </si>
  <si>
    <t xml:space="preserve">    林业技术推广</t>
  </si>
  <si>
    <t xml:space="preserve">    林区公共支出</t>
  </si>
  <si>
    <t xml:space="preserve">    其他育林基金支出</t>
  </si>
  <si>
    <t xml:space="preserve">  森林植被恢复费安排的支出</t>
  </si>
  <si>
    <t xml:space="preserve">    林地调查规划设计    </t>
  </si>
  <si>
    <t xml:space="preserve">    林地整理    </t>
  </si>
  <si>
    <t xml:space="preserve">    森林培育    </t>
  </si>
  <si>
    <t xml:space="preserve">    林业有害生物防治    </t>
  </si>
  <si>
    <t xml:space="preserve">    森林防火    </t>
  </si>
  <si>
    <t xml:space="preserve">    森林资源管护    </t>
  </si>
  <si>
    <t xml:space="preserve">    其他森林植被恢复费安排的支出</t>
  </si>
  <si>
    <t xml:space="preserve">  中央水利建设基金支出</t>
  </si>
  <si>
    <t xml:space="preserve">    水利工程建设</t>
  </si>
  <si>
    <t xml:space="preserve">    水利工程维护</t>
  </si>
  <si>
    <t xml:space="preserve">    防洪工程含应急度汛</t>
  </si>
  <si>
    <t xml:space="preserve">    其他中央水利建设基金支出</t>
  </si>
  <si>
    <t>合           计</t>
  </si>
  <si>
    <t>2020年度国有资本经营收支决算总表</t>
  </si>
  <si>
    <t>决算16表</t>
  </si>
  <si>
    <t>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</si>
  <si>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</si>
  <si>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</si>
  <si>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</si>
  <si>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</si>
  <si>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</si>
  <si>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</si>
  <si>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</si>
  <si>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</si>
  <si>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</si>
  <si>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</si>
  <si>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2020年度国有资本经营收支决算明细表</t>
  </si>
  <si>
    <t>决算17表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</si>
  <si>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</si>
  <si>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</si>
  <si>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</si>
  <si>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</si>
  <si>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</si>
  <si>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</si>
  <si>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</si>
  <si>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</si>
  <si>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</si>
  <si>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</si>
  <si>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</si>
  <si>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</si>
  <si>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</si>
  <si>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</si>
  <si>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</si>
  <si>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</si>
  <si>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</si>
  <si>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</si>
  <si>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</si>
  <si>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</si>
  <si>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</si>
  <si>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</si>
  <si>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</si>
  <si>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</si>
  <si>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</si>
  <si>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</si>
  <si>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</si>
  <si>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</si>
  <si>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</si>
  <si>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</si>
  <si>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</si>
  <si>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</si>
  <si>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</si>
  <si>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</si>
  <si>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</si>
  <si>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</si>
  <si>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</si>
  <si>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</si>
  <si>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</si>
  <si>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</si>
  <si>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</si>
  <si>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</si>
  <si>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</si>
  <si>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</si>
  <si>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</si>
  <si>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</si>
  <si>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</si>
  <si>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</si>
  <si>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</si>
  <si>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</si>
  <si>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</si>
  <si>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</si>
  <si>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</si>
  <si>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</si>
  <si>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</si>
  <si>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</si>
  <si>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</si>
  <si>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</si>
  <si>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</si>
  <si>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</si>
  <si>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</si>
  <si>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</si>
  <si>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</si>
  <si>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</si>
  <si>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</si>
  <si>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2020年度凤台县本级社会保险基金收支情况表</t>
  </si>
  <si>
    <t>录入12表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</si>
  <si>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</si>
  <si>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</si>
  <si>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</si>
  <si>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</si>
  <si>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</si>
  <si>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</si>
  <si>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</si>
  <si>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</si>
  <si>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</si>
  <si>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</si>
  <si>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</si>
  <si>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</si>
  <si>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</si>
  <si>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</si>
  <si>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</si>
  <si>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</si>
  <si>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</si>
  <si>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</si>
  <si>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</si>
  <si>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</si>
  <si>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</si>
  <si>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>三、本年收支结余</t>
  </si>
  <si>
    <t>四、年末滚存结余</t>
  </si>
  <si>
    <t>资产负债表</t>
  </si>
  <si>
    <t>会计科目</t>
  </si>
  <si>
    <t>期初数</t>
  </si>
  <si>
    <t>期末数</t>
  </si>
  <si>
    <t>其中：本级</t>
  </si>
  <si>
    <t>其中: 本级</t>
  </si>
  <si>
    <t xml:space="preserve">资产             </t>
  </si>
  <si>
    <t xml:space="preserve">  国库存款</t>
  </si>
  <si>
    <t>　国库现金管理存款</t>
  </si>
  <si>
    <t xml:space="preserve">  其他财政存款</t>
  </si>
  <si>
    <t>　财政零余额账户存款</t>
  </si>
  <si>
    <t xml:space="preserve">  有价证券</t>
  </si>
  <si>
    <t xml:space="preserve">  在途款</t>
  </si>
  <si>
    <t xml:space="preserve">  预拨经费</t>
  </si>
  <si>
    <t>　借出款项</t>
  </si>
  <si>
    <t>　应收股利</t>
  </si>
  <si>
    <t xml:space="preserve">  与下级往来</t>
  </si>
  <si>
    <t>　其他应收款</t>
  </si>
  <si>
    <t>　股权投资</t>
  </si>
  <si>
    <t>　待发国债</t>
  </si>
  <si>
    <t>负债</t>
  </si>
  <si>
    <t>　应付国库集中支付结余</t>
  </si>
  <si>
    <t xml:space="preserve">  与上级往来</t>
  </si>
  <si>
    <t>　其他应付款</t>
  </si>
  <si>
    <t>　应付代管资金</t>
  </si>
  <si>
    <t>　应付长期政府债券</t>
  </si>
  <si>
    <t>　借入款项</t>
  </si>
  <si>
    <t>　其他负债</t>
  </si>
  <si>
    <t>净资产</t>
  </si>
  <si>
    <t>　一般公共预算结转结余</t>
  </si>
  <si>
    <t>　政府性基金预算结转结余</t>
  </si>
  <si>
    <t xml:space="preserve">  预算稳定调节基金</t>
  </si>
  <si>
    <t xml:space="preserve">  预算周转金</t>
  </si>
  <si>
    <t>　资产基金</t>
  </si>
  <si>
    <t>基本数字表</t>
  </si>
  <si>
    <t>单位：个、人</t>
  </si>
  <si>
    <t>年末机
构数
(个)</t>
  </si>
  <si>
    <t>年末人数</t>
  </si>
  <si>
    <t>其中：</t>
  </si>
  <si>
    <t>年末学
生人数</t>
  </si>
  <si>
    <t>在职人员</t>
  </si>
  <si>
    <t>离休人员</t>
  </si>
  <si>
    <t>退休人员</t>
  </si>
  <si>
    <t>公共预算财政拨款开支人数</t>
  </si>
  <si>
    <t>公共预算财政补助开支人数</t>
  </si>
  <si>
    <t>经费自理人数</t>
  </si>
  <si>
    <t>小计</t>
  </si>
  <si>
    <t>合     计</t>
  </si>
  <si>
    <t xml:space="preserve">  文化</t>
  </si>
  <si>
    <t xml:space="preserve">  广播影视</t>
  </si>
  <si>
    <t xml:space="preserve">  事业单位离退休</t>
  </si>
  <si>
    <t xml:space="preserve">  计划生育事务机构</t>
  </si>
  <si>
    <t>2020年度乡镇基本情况表</t>
  </si>
  <si>
    <t>项目</t>
  </si>
  <si>
    <t>数额</t>
  </si>
  <si>
    <t>一、本年乡镇数</t>
  </si>
  <si>
    <t xml:space="preserve">  　　其中:实行“乡财县管”的乡镇数</t>
  </si>
  <si>
    <t>二、乡镇财政机构数</t>
  </si>
  <si>
    <t xml:space="preserve">      其中:财税所数</t>
  </si>
  <si>
    <t>三、已建立乡镇国库的乡镇数</t>
  </si>
  <si>
    <t>四、税务所机构数</t>
  </si>
  <si>
    <t xml:space="preserve">      国家税务所数</t>
  </si>
  <si>
    <t xml:space="preserve">      地方税务所数</t>
  </si>
  <si>
    <t xml:space="preserve">      其中:一乡(镇)一所数</t>
  </si>
  <si>
    <t>五、乡镇财政所总人数</t>
  </si>
  <si>
    <t xml:space="preserve">      1.行政编制实有人数</t>
  </si>
  <si>
    <t xml:space="preserve">      2.事业编制实有人数</t>
  </si>
  <si>
    <t xml:space="preserve">      3.以工代干人数</t>
  </si>
  <si>
    <t xml:space="preserve">      4.集体财务人员人数</t>
  </si>
  <si>
    <t>六、乡镇财政供养人数</t>
  </si>
  <si>
    <t xml:space="preserve">      1.公共预算财政拨款开支人数</t>
  </si>
  <si>
    <t xml:space="preserve">      2.公共预算财政补助开支人数</t>
  </si>
  <si>
    <t xml:space="preserve">          其中:教师</t>
  </si>
  <si>
    <t>七、赤字乡镇个数</t>
  </si>
  <si>
    <t>八、乡镇年末总人口(万人)</t>
  </si>
  <si>
    <t xml:space="preserve">      城镇人口(万人)</t>
  </si>
  <si>
    <t xml:space="preserve">      乡村人口(万人)</t>
  </si>
  <si>
    <t>九、乡镇公共财政收入分档</t>
  </si>
  <si>
    <t xml:space="preserve">      100万元(不含)以下的乡镇数</t>
  </si>
  <si>
    <t xml:space="preserve">      100万元(含)-500万元的乡镇数</t>
  </si>
  <si>
    <t xml:space="preserve">      500万元(含)-1000万元的乡镇数</t>
  </si>
  <si>
    <t xml:space="preserve">      1000万元(含)以上的乡镇数</t>
  </si>
  <si>
    <t>十、村民委员会个数</t>
  </si>
  <si>
    <t>一般公共预算财政拨款基本支出决算明细表</t>
  </si>
  <si>
    <t>财决08-1表</t>
  </si>
  <si>
    <t>编制单位：淮南市凤台县尚塘镇人民政府</t>
  </si>
  <si>
    <t>2019年度</t>
  </si>
  <si>
    <t>金额单位：元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</si>
  <si>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</si>
  <si>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</si>
  <si>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</si>
  <si>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</si>
  <si>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</si>
  <si>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</si>
  <si>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</si>
  <si>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</si>
  <si>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</si>
  <si>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支出功能分类科目编码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</si>
  <si>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</si>
  <si>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</si>
  <si>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</si>
  <si>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</si>
  <si>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</si>
  <si>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</si>
  <si>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</si>
  <si>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</si>
  <si>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</si>
  <si>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</si>
  <si>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</si>
  <si>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</si>
  <si>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</si>
  <si>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</si>
  <si>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</si>
  <si>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</si>
  <si>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</si>
  <si>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</si>
  <si>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</si>
  <si>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</si>
  <si>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</si>
  <si>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</si>
  <si>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</si>
  <si>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</si>
  <si>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</si>
  <si>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</si>
  <si>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</si>
  <si>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</si>
  <si>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</si>
  <si>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</si>
  <si>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</si>
  <si>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</si>
  <si>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</si>
  <si>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</si>
  <si>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</si>
  <si>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</si>
  <si>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</si>
  <si>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</si>
  <si>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</si>
  <si>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</si>
  <si>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</si>
  <si>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</si>
  <si>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</si>
  <si>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</si>
  <si>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</si>
  <si>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</si>
  <si>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</si>
  <si>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</si>
  <si>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</si>
  <si>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</si>
  <si>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</si>
  <si>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</si>
  <si>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</si>
  <si>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</si>
  <si>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</si>
  <si>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</si>
  <si>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</si>
  <si>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</si>
  <si>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</si>
  <si>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</si>
  <si>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</si>
  <si>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</si>
  <si>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</si>
  <si>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</si>
  <si>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</si>
  <si>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</si>
  <si>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</si>
  <si>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</si>
  <si>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</si>
  <si>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</si>
  <si>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</si>
  <si>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</si>
  <si>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</si>
  <si>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</si>
  <si>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</si>
  <si>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</si>
  <si>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</si>
  <si>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</si>
  <si>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</si>
  <si>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</si>
  <si>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</si>
  <si>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</si>
  <si>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</si>
  <si>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</si>
  <si>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</si>
  <si>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</si>
  <si>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</si>
  <si>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</si>
  <si>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</si>
  <si>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</si>
  <si>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</si>
  <si>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</si>
  <si>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</si>
  <si>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</si>
  <si>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</si>
  <si>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</si>
  <si>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</si>
  <si>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</si>
  <si>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</si>
  <si>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</si>
  <si>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</si>
  <si>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</si>
  <si>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</si>
  <si>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</si>
  <si>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</si>
  <si>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</si>
  <si>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</si>
  <si>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</si>
  <si>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</si>
  <si>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</si>
  <si>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</si>
  <si>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</si>
  <si>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</si>
  <si>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</si>
  <si>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</si>
  <si>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</si>
  <si>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</si>
  <si>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</si>
  <si>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</si>
  <si>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</si>
  <si>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</si>
  <si>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</si>
  <si>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</si>
  <si>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</si>
  <si>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</si>
  <si>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</si>
  <si>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</si>
  <si>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</si>
  <si>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</si>
  <si>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</si>
  <si>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</si>
  <si>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</si>
  <si>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</si>
  <si>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</si>
  <si>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</si>
  <si>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</si>
  <si>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</si>
  <si>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</si>
  <si>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</si>
  <si>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</si>
  <si>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</si>
  <si>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</si>
  <si>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</si>
  <si>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</si>
  <si>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</si>
  <si>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</si>
  <si>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</si>
  <si>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</si>
  <si>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</si>
  <si>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</si>
  <si>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</si>
  <si>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</si>
  <si>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</si>
  <si>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</si>
  <si>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</si>
  <si>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</si>
  <si>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</si>
  <si>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</si>
  <si>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</si>
  <si>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</si>
  <si>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</si>
  <si>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</si>
  <si>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</si>
  <si>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</si>
  <si>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</si>
  <si>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</si>
  <si>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</si>
  <si>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</si>
  <si>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</si>
  <si>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</si>
  <si>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</si>
  <si>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</si>
  <si>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</si>
  <si>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</si>
  <si>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</si>
  <si>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</si>
  <si>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</si>
  <si>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</si>
  <si>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</si>
  <si>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</si>
  <si>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</si>
  <si>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</si>
  <si>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</si>
  <si>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</si>
  <si>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</si>
  <si>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</si>
  <si>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</si>
  <si>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</si>
  <si>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</si>
  <si>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</si>
  <si>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</si>
  <si>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</si>
  <si>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</si>
  <si>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一</t>
  </si>
  <si>
    <t>201</t>
  </si>
  <si>
    <t>20103</t>
  </si>
  <si>
    <t>政府办公厅（室）及相关机构事务</t>
  </si>
  <si>
    <t>2010301</t>
  </si>
  <si>
    <t xml:space="preserve">  行政运行</t>
  </si>
  <si>
    <t>20105</t>
  </si>
  <si>
    <t>统计信息事务</t>
  </si>
  <si>
    <t>2010550</t>
  </si>
  <si>
    <t xml:space="preserve">  事业运行</t>
  </si>
  <si>
    <t>其他公共安全支出</t>
  </si>
  <si>
    <t>205</t>
  </si>
  <si>
    <t>20502</t>
  </si>
  <si>
    <t>普通教育</t>
  </si>
  <si>
    <t>2050299</t>
  </si>
  <si>
    <t xml:space="preserve">  其他普通教育支出</t>
  </si>
  <si>
    <t>206</t>
  </si>
  <si>
    <t>20699</t>
  </si>
  <si>
    <t>其他科学技术支出</t>
  </si>
  <si>
    <t>2069999</t>
  </si>
  <si>
    <t xml:space="preserve">  其他科学技术支出</t>
  </si>
  <si>
    <t>207</t>
  </si>
  <si>
    <t>20701</t>
  </si>
  <si>
    <t>文化和旅游</t>
  </si>
  <si>
    <t>2070109</t>
  </si>
  <si>
    <t xml:space="preserve">  群众文化</t>
  </si>
  <si>
    <t>20708</t>
  </si>
  <si>
    <t>广播电视</t>
  </si>
  <si>
    <t>2070804</t>
  </si>
  <si>
    <t xml:space="preserve">  广播</t>
  </si>
  <si>
    <t>208</t>
  </si>
  <si>
    <t>20801</t>
  </si>
  <si>
    <t>人力资源和社会保障管理事务</t>
  </si>
  <si>
    <t>2080106</t>
  </si>
  <si>
    <t xml:space="preserve">  就业管理事务</t>
  </si>
  <si>
    <t>20805</t>
  </si>
  <si>
    <t>行政事业单位离退休</t>
  </si>
  <si>
    <t>2080501</t>
  </si>
  <si>
    <t xml:space="preserve">  归口管理的行政单位离退休</t>
  </si>
  <si>
    <t>2080502</t>
  </si>
  <si>
    <t>2080505</t>
  </si>
  <si>
    <t xml:space="preserve">  机关事业单位基本养老保险缴费支出</t>
  </si>
  <si>
    <t>210</t>
  </si>
  <si>
    <t>卫生健康支出</t>
  </si>
  <si>
    <t>21007</t>
  </si>
  <si>
    <t>计划生育事务</t>
  </si>
  <si>
    <t>2100716</t>
  </si>
  <si>
    <t xml:space="preserve">  计划生育机构</t>
  </si>
  <si>
    <t>21011</t>
  </si>
  <si>
    <t>行政事业单位医疗</t>
  </si>
  <si>
    <t>2101101</t>
  </si>
  <si>
    <t xml:space="preserve">  行政单位医疗</t>
  </si>
  <si>
    <t>2101102</t>
  </si>
  <si>
    <t xml:space="preserve">  事业单位医疗</t>
  </si>
  <si>
    <t>城乡社区公共设施</t>
  </si>
  <si>
    <t>其他城乡社区公共设施</t>
  </si>
  <si>
    <t>城乡社区环境卫生</t>
  </si>
  <si>
    <t>221</t>
  </si>
  <si>
    <t>22102</t>
  </si>
  <si>
    <t>住房改革支出</t>
  </si>
  <si>
    <t>2210201</t>
  </si>
  <si>
    <t xml:space="preserve">  住房公积金</t>
  </si>
  <si>
    <t>— 13.%d 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</si>
</sst>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</numFmts>
  <fonts count="35">
    <font>
      <sz val="12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22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rgb="FFFF0000"/>
      <name val="Arial"/>
      <family val="2"/>
    </font>
    <font>
      <sz val="11"/>
      <color rgb="FFFF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19" fillId="4" borderId="0" applyNumberFormat="0" applyBorder="0" applyAlignment="0" applyProtection="0"/>
    <xf numFmtId="176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7" fillId="0" borderId="4" applyNumberFormat="0" applyFill="0" applyAlignment="0" applyProtection="0"/>
    <xf numFmtId="0" fontId="20" fillId="6" borderId="0" applyNumberFormat="0" applyBorder="0" applyAlignment="0" applyProtection="0"/>
    <xf numFmtId="0" fontId="17" fillId="0" borderId="5" applyNumberFormat="0" applyFill="0" applyAlignment="0" applyProtection="0"/>
    <xf numFmtId="0" fontId="20" fillId="7" borderId="0" applyNumberFormat="0" applyBorder="0" applyAlignment="0" applyProtection="0"/>
    <xf numFmtId="0" fontId="21" fillId="8" borderId="6" applyNumberFormat="0" applyAlignment="0" applyProtection="0"/>
    <xf numFmtId="0" fontId="32" fillId="8" borderId="1" applyNumberFormat="0" applyAlignment="0" applyProtection="0"/>
    <xf numFmtId="0" fontId="26" fillId="9" borderId="7" applyNumberFormat="0" applyAlignment="0" applyProtection="0"/>
    <xf numFmtId="0" fontId="4" fillId="2" borderId="0" applyNumberFormat="0" applyBorder="0" applyAlignment="0" applyProtection="0"/>
    <xf numFmtId="0" fontId="20" fillId="10" borderId="0" applyNumberFormat="0" applyBorder="0" applyAlignment="0" applyProtection="0"/>
    <xf numFmtId="0" fontId="31" fillId="0" borderId="8" applyNumberFormat="0" applyFill="0" applyAlignment="0" applyProtection="0"/>
    <xf numFmtId="0" fontId="28" fillId="0" borderId="9" applyNumberFormat="0" applyFill="0" applyAlignment="0" applyProtection="0"/>
    <xf numFmtId="0" fontId="25" fillId="11" borderId="0" applyNumberFormat="0" applyBorder="0" applyAlignment="0" applyProtection="0"/>
    <xf numFmtId="0" fontId="23" fillId="3" borderId="0" applyNumberFormat="0" applyBorder="0" applyAlignment="0" applyProtection="0"/>
    <xf numFmtId="0" fontId="4" fillId="12" borderId="0" applyNumberFormat="0" applyBorder="0" applyAlignment="0" applyProtection="0"/>
    <xf numFmtId="0" fontId="20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20" fillId="6" borderId="0" applyNumberFormat="0" applyBorder="0" applyAlignment="0" applyProtection="0"/>
    <xf numFmtId="0" fontId="4" fillId="16" borderId="0" applyNumberFormat="0" applyBorder="0" applyAlignment="0" applyProtection="0"/>
    <xf numFmtId="0" fontId="20" fillId="6" borderId="0" applyNumberFormat="0" applyBorder="0" applyAlignment="0" applyProtection="0"/>
    <xf numFmtId="0" fontId="20" fillId="17" borderId="0" applyNumberFormat="0" applyBorder="0" applyAlignment="0" applyProtection="0"/>
    <xf numFmtId="0" fontId="4" fillId="3" borderId="0" applyNumberFormat="0" applyBorder="0" applyAlignment="0" applyProtection="0"/>
    <xf numFmtId="0" fontId="20" fillId="5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18" borderId="10" xfId="0" applyFont="1" applyFill="1" applyBorder="1" applyAlignment="1">
      <alignment horizontal="center" vertical="center" wrapText="1" shrinkToFit="1"/>
    </xf>
    <xf numFmtId="0" fontId="4" fillId="18" borderId="11" xfId="0" applyFont="1" applyFill="1" applyBorder="1" applyAlignment="1">
      <alignment horizontal="center" vertical="center" wrapText="1" shrinkToFit="1"/>
    </xf>
    <xf numFmtId="0" fontId="4" fillId="18" borderId="11" xfId="0" applyFont="1" applyFill="1" applyBorder="1" applyAlignment="1">
      <alignment horizontal="center" vertical="center" shrinkToFit="1"/>
    </xf>
    <xf numFmtId="0" fontId="4" fillId="18" borderId="12" xfId="0" applyFont="1" applyFill="1" applyBorder="1" applyAlignment="1">
      <alignment horizontal="center" vertical="center" wrapText="1" shrinkToFit="1"/>
    </xf>
    <xf numFmtId="0" fontId="4" fillId="18" borderId="13" xfId="0" applyFont="1" applyFill="1" applyBorder="1" applyAlignment="1">
      <alignment horizontal="center" vertical="center" wrapText="1" shrinkToFit="1"/>
    </xf>
    <xf numFmtId="4" fontId="4" fillId="0" borderId="13" xfId="0" applyNumberFormat="1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34" fillId="18" borderId="11" xfId="0" applyFont="1" applyFill="1" applyBorder="1" applyAlignment="1">
      <alignment horizontal="center" vertical="center" shrinkToFit="1"/>
    </xf>
    <xf numFmtId="0" fontId="34" fillId="18" borderId="13" xfId="0" applyFont="1" applyFill="1" applyBorder="1" applyAlignment="1">
      <alignment horizontal="center" vertical="center" wrapText="1" shrinkToFit="1"/>
    </xf>
    <xf numFmtId="4" fontId="34" fillId="0" borderId="13" xfId="0" applyNumberFormat="1" applyFont="1" applyFill="1" applyBorder="1" applyAlignment="1">
      <alignment horizontal="right" vertical="center" shrinkToFit="1"/>
    </xf>
    <xf numFmtId="4" fontId="34" fillId="0" borderId="17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/>
    </xf>
    <xf numFmtId="0" fontId="4" fillId="18" borderId="19" xfId="0" applyFont="1" applyFill="1" applyBorder="1" applyAlignment="1">
      <alignment horizontal="center" vertical="center" shrinkToFit="1"/>
    </xf>
    <xf numFmtId="0" fontId="4" fillId="18" borderId="20" xfId="0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right" vertical="center" shrinkToFit="1"/>
    </xf>
    <xf numFmtId="4" fontId="4" fillId="0" borderId="21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right" vertical="center"/>
      <protection/>
    </xf>
    <xf numFmtId="0" fontId="9" fillId="7" borderId="23" xfId="0" applyNumberFormat="1" applyFont="1" applyFill="1" applyBorder="1" applyAlignment="1" applyProtection="1">
      <alignment horizontal="center" vertical="center"/>
      <protection/>
    </xf>
    <xf numFmtId="0" fontId="9" fillId="7" borderId="24" xfId="0" applyNumberFormat="1" applyFont="1" applyFill="1" applyBorder="1" applyAlignment="1" applyProtection="1">
      <alignment horizontal="center" vertical="center"/>
      <protection/>
    </xf>
    <xf numFmtId="0" fontId="9" fillId="7" borderId="25" xfId="0" applyNumberFormat="1" applyFont="1" applyFill="1" applyBorder="1" applyAlignment="1" applyProtection="1">
      <alignment vertical="center"/>
      <protection/>
    </xf>
    <xf numFmtId="3" fontId="8" fillId="0" borderId="26" xfId="0" applyNumberFormat="1" applyFont="1" applyFill="1" applyBorder="1" applyAlignment="1" applyProtection="1">
      <alignment horizontal="right" vertical="center"/>
      <protection/>
    </xf>
    <xf numFmtId="0" fontId="8" fillId="7" borderId="25" xfId="0" applyNumberFormat="1" applyFont="1" applyFill="1" applyBorder="1" applyAlignment="1" applyProtection="1">
      <alignment vertical="center"/>
      <protection/>
    </xf>
    <xf numFmtId="3" fontId="8" fillId="0" borderId="23" xfId="0" applyNumberFormat="1" applyFont="1" applyFill="1" applyBorder="1" applyAlignment="1" applyProtection="1">
      <alignment horizontal="right" vertical="center"/>
      <protection/>
    </xf>
    <xf numFmtId="3" fontId="8" fillId="3" borderId="26" xfId="0" applyNumberFormat="1" applyFont="1" applyFill="1" applyBorder="1" applyAlignment="1" applyProtection="1">
      <alignment horizontal="right" vertical="center"/>
      <protection/>
    </xf>
    <xf numFmtId="3" fontId="8" fillId="19" borderId="26" xfId="0" applyNumberFormat="1" applyFont="1" applyFill="1" applyBorder="1" applyAlignment="1" applyProtection="1">
      <alignment horizontal="right" vertical="center"/>
      <protection/>
    </xf>
    <xf numFmtId="1" fontId="8" fillId="7" borderId="24" xfId="0" applyNumberFormat="1" applyFont="1" applyFill="1" applyBorder="1" applyAlignment="1" applyProtection="1">
      <alignment horizontal="right" vertical="center"/>
      <protection/>
    </xf>
    <xf numFmtId="0" fontId="9" fillId="7" borderId="25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9" fillId="7" borderId="26" xfId="0" applyNumberFormat="1" applyFont="1" applyFill="1" applyBorder="1" applyAlignment="1" applyProtection="1">
      <alignment horizontal="center" vertical="center" wrapText="1"/>
      <protection/>
    </xf>
    <xf numFmtId="0" fontId="9" fillId="7" borderId="26" xfId="0" applyNumberFormat="1" applyFont="1" applyFill="1" applyBorder="1" applyAlignment="1" applyProtection="1">
      <alignment horizontal="center" vertical="center"/>
      <protection/>
    </xf>
    <xf numFmtId="0" fontId="9" fillId="7" borderId="26" xfId="0" applyNumberFormat="1" applyFont="1" applyFill="1" applyBorder="1" applyAlignment="1" applyProtection="1">
      <alignment horizontal="left" vertical="center"/>
      <protection/>
    </xf>
    <xf numFmtId="0" fontId="9" fillId="7" borderId="27" xfId="0" applyNumberFormat="1" applyFont="1" applyFill="1" applyBorder="1" applyAlignment="1" applyProtection="1">
      <alignment horizontal="center" vertical="center" wrapText="1"/>
      <protection/>
    </xf>
    <xf numFmtId="0" fontId="9" fillId="7" borderId="25" xfId="0" applyNumberFormat="1" applyFont="1" applyFill="1" applyBorder="1" applyAlignment="1" applyProtection="1">
      <alignment horizontal="center" vertical="center"/>
      <protection/>
    </xf>
    <xf numFmtId="0" fontId="9" fillId="7" borderId="26" xfId="0" applyNumberFormat="1" applyFont="1" applyFill="1" applyBorder="1" applyAlignment="1" applyProtection="1">
      <alignment vertical="center"/>
      <protection/>
    </xf>
    <xf numFmtId="0" fontId="0" fillId="3" borderId="26" xfId="0" applyFill="1" applyBorder="1" applyAlignment="1">
      <alignment/>
    </xf>
    <xf numFmtId="0" fontId="8" fillId="7" borderId="26" xfId="0" applyNumberFormat="1" applyFont="1" applyFill="1" applyBorder="1" applyAlignment="1" applyProtection="1">
      <alignment vertical="center"/>
      <protection/>
    </xf>
    <xf numFmtId="0" fontId="0" fillId="0" borderId="26" xfId="0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1" fillId="7" borderId="28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vertical="center" wrapText="1"/>
    </xf>
    <xf numFmtId="3" fontId="12" fillId="3" borderId="10" xfId="0" applyNumberFormat="1" applyFont="1" applyFill="1" applyBorder="1" applyAlignment="1">
      <alignment horizontal="right" vertical="center" wrapText="1"/>
    </xf>
    <xf numFmtId="0" fontId="12" fillId="7" borderId="29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2" fillId="19" borderId="10" xfId="0" applyNumberFormat="1" applyFont="1" applyFill="1" applyBorder="1" applyAlignment="1">
      <alignment horizontal="right" vertical="center" wrapText="1"/>
    </xf>
    <xf numFmtId="3" fontId="12" fillId="16" borderId="10" xfId="0" applyNumberFormat="1" applyFont="1" applyFill="1" applyBorder="1" applyAlignment="1">
      <alignment horizontal="right" vertical="center" wrapText="1"/>
    </xf>
    <xf numFmtId="3" fontId="12" fillId="20" borderId="10" xfId="0" applyNumberFormat="1" applyFont="1" applyFill="1" applyBorder="1" applyAlignment="1">
      <alignment horizontal="right" vertical="center" wrapText="1"/>
    </xf>
    <xf numFmtId="3" fontId="12" fillId="21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8" fillId="7" borderId="26" xfId="0" applyNumberFormat="1" applyFont="1" applyFill="1" applyBorder="1" applyAlignment="1" applyProtection="1">
      <alignment horizontal="center" vertical="center"/>
      <protection/>
    </xf>
    <xf numFmtId="0" fontId="8" fillId="7" borderId="26" xfId="0" applyNumberFormat="1" applyFont="1" applyFill="1" applyBorder="1" applyAlignment="1" applyProtection="1">
      <alignment horizontal="left" vertical="center"/>
      <protection/>
    </xf>
    <xf numFmtId="3" fontId="8" fillId="7" borderId="26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right" vertical="center"/>
      <protection/>
    </xf>
    <xf numFmtId="0" fontId="8" fillId="7" borderId="2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center" vertical="center"/>
    </xf>
    <xf numFmtId="0" fontId="8" fillId="8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8" fillId="8" borderId="0" xfId="0" applyNumberFormat="1" applyFont="1" applyFill="1" applyAlignment="1" applyProtection="1">
      <alignment horizontal="right" vertical="center"/>
      <protection/>
    </xf>
    <xf numFmtId="0" fontId="7" fillId="8" borderId="0" xfId="0" applyNumberFormat="1" applyFont="1" applyFill="1" applyAlignment="1" applyProtection="1">
      <alignment horizontal="center" vertical="center"/>
      <protection/>
    </xf>
    <xf numFmtId="0" fontId="8" fillId="7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0" fontId="8" fillId="0" borderId="30" xfId="0" applyNumberFormat="1" applyFont="1" applyFill="1" applyBorder="1" applyAlignment="1" applyProtection="1">
      <alignment horizontal="left" vertical="center"/>
      <protection/>
    </xf>
    <xf numFmtId="0" fontId="8" fillId="0" borderId="26" xfId="0" applyNumberFormat="1" applyFont="1" applyFill="1" applyBorder="1" applyAlignment="1" applyProtection="1">
      <alignment vertical="center"/>
      <protection/>
    </xf>
    <xf numFmtId="0" fontId="8" fillId="0" borderId="25" xfId="0" applyNumberFormat="1" applyFont="1" applyFill="1" applyBorder="1" applyAlignment="1" applyProtection="1">
      <alignment horizontal="left" vertical="center"/>
      <protection/>
    </xf>
    <xf numFmtId="3" fontId="8" fillId="0" borderId="27" xfId="0" applyNumberFormat="1" applyFont="1" applyFill="1" applyBorder="1" applyAlignment="1" applyProtection="1">
      <alignment horizontal="right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3" fontId="8" fillId="22" borderId="26" xfId="0" applyNumberFormat="1" applyFont="1" applyFill="1" applyBorder="1" applyAlignment="1" applyProtection="1">
      <alignment horizontal="right" vertical="center"/>
      <protection/>
    </xf>
    <xf numFmtId="0" fontId="8" fillId="0" borderId="30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31" xfId="0" applyNumberFormat="1" applyFont="1" applyFill="1" applyBorder="1" applyAlignment="1" applyProtection="1">
      <alignment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9" fillId="7" borderId="27" xfId="0" applyNumberFormat="1" applyFont="1" applyFill="1" applyBorder="1" applyAlignment="1" applyProtection="1">
      <alignment horizontal="center" vertical="center"/>
      <protection/>
    </xf>
    <xf numFmtId="180" fontId="8" fillId="3" borderId="27" xfId="0" applyNumberFormat="1" applyFont="1" applyFill="1" applyBorder="1" applyAlignment="1" applyProtection="1">
      <alignment horizontal="right" vertical="center"/>
      <protection/>
    </xf>
    <xf numFmtId="180" fontId="8" fillId="3" borderId="26" xfId="0" applyNumberFormat="1" applyFont="1" applyFill="1" applyBorder="1" applyAlignment="1" applyProtection="1">
      <alignment horizontal="right" vertical="center"/>
      <protection/>
    </xf>
    <xf numFmtId="0" fontId="8" fillId="7" borderId="25" xfId="0" applyNumberFormat="1" applyFont="1" applyFill="1" applyBorder="1" applyAlignment="1" applyProtection="1">
      <alignment horizontal="left" vertical="center"/>
      <protection/>
    </xf>
    <xf numFmtId="180" fontId="8" fillId="16" borderId="26" xfId="0" applyNumberFormat="1" applyFont="1" applyFill="1" applyBorder="1" applyAlignment="1" applyProtection="1">
      <alignment horizontal="right" vertical="center"/>
      <protection/>
    </xf>
    <xf numFmtId="180" fontId="8" fillId="16" borderId="23" xfId="0" applyNumberFormat="1" applyFont="1" applyFill="1" applyBorder="1" applyAlignment="1" applyProtection="1">
      <alignment horizontal="right" vertical="center"/>
      <protection/>
    </xf>
    <xf numFmtId="180" fontId="8" fillId="16" borderId="27" xfId="0" applyNumberFormat="1" applyFont="1" applyFill="1" applyBorder="1" applyAlignment="1" applyProtection="1">
      <alignment horizontal="right" vertical="center"/>
      <protection/>
    </xf>
    <xf numFmtId="0" fontId="8" fillId="7" borderId="32" xfId="0" applyNumberFormat="1" applyFont="1" applyFill="1" applyBorder="1" applyAlignment="1" applyProtection="1">
      <alignment horizontal="left" vertical="center"/>
      <protection/>
    </xf>
    <xf numFmtId="0" fontId="8" fillId="7" borderId="23" xfId="0" applyNumberFormat="1" applyFont="1" applyFill="1" applyBorder="1" applyAlignment="1" applyProtection="1">
      <alignment horizontal="left" vertical="center"/>
      <protection/>
    </xf>
    <xf numFmtId="0" fontId="9" fillId="7" borderId="32" xfId="0" applyNumberFormat="1" applyFont="1" applyFill="1" applyBorder="1" applyAlignment="1" applyProtection="1">
      <alignment horizontal="left" vertical="center"/>
      <protection/>
    </xf>
    <xf numFmtId="0" fontId="8" fillId="7" borderId="27" xfId="0" applyNumberFormat="1" applyFont="1" applyFill="1" applyBorder="1" applyAlignment="1" applyProtection="1">
      <alignment horizontal="left" vertical="center"/>
      <protection/>
    </xf>
    <xf numFmtId="0" fontId="9" fillId="7" borderId="33" xfId="0" applyNumberFormat="1" applyFont="1" applyFill="1" applyBorder="1" applyAlignment="1" applyProtection="1">
      <alignment horizontal="left" vertical="center"/>
      <protection/>
    </xf>
    <xf numFmtId="0" fontId="0" fillId="7" borderId="0" xfId="0" applyFill="1" applyAlignment="1">
      <alignment/>
    </xf>
    <xf numFmtId="0" fontId="8" fillId="0" borderId="22" xfId="0" applyNumberFormat="1" applyFont="1" applyFill="1" applyBorder="1" applyAlignment="1" applyProtection="1">
      <alignment vertical="center"/>
      <protection/>
    </xf>
    <xf numFmtId="3" fontId="9" fillId="7" borderId="25" xfId="0" applyNumberFormat="1" applyFont="1" applyFill="1" applyBorder="1" applyAlignment="1" applyProtection="1">
      <alignment horizontal="center" vertical="center"/>
      <protection/>
    </xf>
    <xf numFmtId="3" fontId="9" fillId="7" borderId="25" xfId="0" applyNumberFormat="1" applyFont="1" applyFill="1" applyBorder="1" applyAlignment="1" applyProtection="1">
      <alignment horizontal="left" vertical="center"/>
      <protection/>
    </xf>
    <xf numFmtId="3" fontId="8" fillId="7" borderId="25" xfId="0" applyNumberFormat="1" applyFont="1" applyFill="1" applyBorder="1" applyAlignment="1" applyProtection="1">
      <alignment horizontal="left" vertical="center"/>
      <protection/>
    </xf>
    <xf numFmtId="3" fontId="8" fillId="16" borderId="26" xfId="0" applyNumberFormat="1" applyFont="1" applyFill="1" applyBorder="1" applyAlignment="1" applyProtection="1">
      <alignment horizontal="right" vertical="center"/>
      <protection/>
    </xf>
    <xf numFmtId="3" fontId="8" fillId="16" borderId="27" xfId="0" applyNumberFormat="1" applyFont="1" applyFill="1" applyBorder="1" applyAlignment="1" applyProtection="1">
      <alignment horizontal="right" vertical="center"/>
      <protection/>
    </xf>
    <xf numFmtId="3" fontId="8" fillId="16" borderId="23" xfId="0" applyNumberFormat="1" applyFont="1" applyFill="1" applyBorder="1" applyAlignment="1" applyProtection="1">
      <alignment horizontal="right" vertical="center"/>
      <protection/>
    </xf>
    <xf numFmtId="3" fontId="8" fillId="3" borderId="23" xfId="0" applyNumberFormat="1" applyFont="1" applyFill="1" applyBorder="1" applyAlignment="1" applyProtection="1">
      <alignment horizontal="right" vertical="center"/>
      <protection/>
    </xf>
    <xf numFmtId="3" fontId="8" fillId="3" borderId="27" xfId="0" applyNumberFormat="1" applyFont="1" applyFill="1" applyBorder="1" applyAlignment="1" applyProtection="1">
      <alignment horizontal="right" vertical="center"/>
      <protection/>
    </xf>
    <xf numFmtId="3" fontId="8" fillId="0" borderId="24" xfId="0" applyNumberFormat="1" applyFont="1" applyFill="1" applyBorder="1" applyAlignment="1" applyProtection="1">
      <alignment horizontal="right" vertical="center"/>
      <protection/>
    </xf>
    <xf numFmtId="3" fontId="8" fillId="22" borderId="23" xfId="0" applyNumberFormat="1" applyFont="1" applyFill="1" applyBorder="1" applyAlignment="1" applyProtection="1">
      <alignment horizontal="right" vertical="center"/>
      <protection/>
    </xf>
    <xf numFmtId="3" fontId="8" fillId="11" borderId="26" xfId="0" applyNumberFormat="1" applyFont="1" applyFill="1" applyBorder="1" applyAlignment="1" applyProtection="1">
      <alignment horizontal="right" vertical="center"/>
      <protection/>
    </xf>
    <xf numFmtId="0" fontId="9" fillId="7" borderId="34" xfId="0" applyNumberFormat="1" applyFont="1" applyFill="1" applyBorder="1" applyAlignment="1" applyProtection="1">
      <alignment horizontal="center" vertical="center"/>
      <protection/>
    </xf>
    <xf numFmtId="0" fontId="9" fillId="7" borderId="35" xfId="0" applyNumberFormat="1" applyFont="1" applyFill="1" applyBorder="1" applyAlignment="1" applyProtection="1">
      <alignment horizontal="center" vertical="center"/>
      <protection/>
    </xf>
    <xf numFmtId="0" fontId="9" fillId="7" borderId="30" xfId="0" applyNumberFormat="1" applyFont="1" applyFill="1" applyBorder="1" applyAlignment="1" applyProtection="1">
      <alignment horizontal="left" vertical="center"/>
      <protection/>
    </xf>
    <xf numFmtId="3" fontId="9" fillId="7" borderId="30" xfId="0" applyNumberFormat="1" applyFont="1" applyFill="1" applyBorder="1" applyAlignment="1" applyProtection="1">
      <alignment horizontal="left" vertical="center"/>
      <protection/>
    </xf>
    <xf numFmtId="3" fontId="8" fillId="7" borderId="30" xfId="0" applyNumberFormat="1" applyFont="1" applyFill="1" applyBorder="1" applyAlignment="1" applyProtection="1">
      <alignment horizontal="left" vertical="center"/>
      <protection/>
    </xf>
    <xf numFmtId="3" fontId="8" fillId="19" borderId="23" xfId="0" applyNumberFormat="1" applyFont="1" applyFill="1" applyBorder="1" applyAlignment="1" applyProtection="1">
      <alignment horizontal="right" vertical="center"/>
      <protection/>
    </xf>
    <xf numFmtId="0" fontId="8" fillId="7" borderId="30" xfId="0" applyNumberFormat="1" applyFont="1" applyFill="1" applyBorder="1" applyAlignment="1" applyProtection="1">
      <alignment horizontal="left" vertical="center"/>
      <protection/>
    </xf>
    <xf numFmtId="3" fontId="8" fillId="19" borderId="27" xfId="0" applyNumberFormat="1" applyFont="1" applyFill="1" applyBorder="1" applyAlignment="1" applyProtection="1">
      <alignment horizontal="right" vertical="center"/>
      <protection/>
    </xf>
    <xf numFmtId="3" fontId="8" fillId="19" borderId="24" xfId="0" applyNumberFormat="1" applyFont="1" applyFill="1" applyBorder="1" applyAlignment="1" applyProtection="1">
      <alignment horizontal="right" vertical="center"/>
      <protection/>
    </xf>
    <xf numFmtId="0" fontId="13" fillId="7" borderId="25" xfId="0" applyNumberFormat="1" applyFont="1" applyFill="1" applyBorder="1" applyAlignment="1" applyProtection="1">
      <alignment horizontal="left" vertical="center"/>
      <protection/>
    </xf>
    <xf numFmtId="3" fontId="13" fillId="7" borderId="30" xfId="0" applyNumberFormat="1" applyFont="1" applyFill="1" applyBorder="1" applyAlignment="1" applyProtection="1">
      <alignment horizontal="left" vertical="center"/>
      <protection/>
    </xf>
    <xf numFmtId="0" fontId="0" fillId="7" borderId="31" xfId="0" applyNumberFormat="1" applyFont="1" applyFill="1" applyBorder="1" applyAlignment="1" applyProtection="1">
      <alignment/>
      <protection/>
    </xf>
    <xf numFmtId="3" fontId="0" fillId="7" borderId="36" xfId="0" applyNumberFormat="1" applyFont="1" applyFill="1" applyBorder="1" applyAlignment="1" applyProtection="1">
      <alignment horizontal="right" vertical="center"/>
      <protection/>
    </xf>
    <xf numFmtId="3" fontId="8" fillId="7" borderId="31" xfId="0" applyNumberFormat="1" applyFont="1" applyFill="1" applyBorder="1" applyAlignment="1" applyProtection="1">
      <alignment horizontal="left" vertical="center"/>
      <protection/>
    </xf>
    <xf numFmtId="3" fontId="8" fillId="7" borderId="37" xfId="0" applyNumberFormat="1" applyFont="1" applyFill="1" applyBorder="1" applyAlignment="1" applyProtection="1">
      <alignment horizontal="right" vertical="center"/>
      <protection/>
    </xf>
    <xf numFmtId="0" fontId="8" fillId="7" borderId="31" xfId="0" applyNumberFormat="1" applyFont="1" applyFill="1" applyBorder="1" applyAlignment="1" applyProtection="1">
      <alignment horizontal="left" vertical="center"/>
      <protection/>
    </xf>
    <xf numFmtId="3" fontId="8" fillId="7" borderId="31" xfId="0" applyNumberFormat="1" applyFont="1" applyFill="1" applyBorder="1" applyAlignment="1" applyProtection="1">
      <alignment horizontal="right" vertical="center"/>
      <protection/>
    </xf>
    <xf numFmtId="3" fontId="8" fillId="7" borderId="35" xfId="0" applyNumberFormat="1" applyFont="1" applyFill="1" applyBorder="1" applyAlignment="1" applyProtection="1">
      <alignment horizontal="right" vertical="center"/>
      <protection/>
    </xf>
    <xf numFmtId="0" fontId="8" fillId="7" borderId="25" xfId="0" applyNumberFormat="1" applyFont="1" applyFill="1" applyBorder="1" applyAlignment="1" applyProtection="1">
      <alignment horizontal="center" vertical="center"/>
      <protection/>
    </xf>
    <xf numFmtId="0" fontId="8" fillId="7" borderId="30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right" vertical="center"/>
      <protection/>
    </xf>
    <xf numFmtId="3" fontId="8" fillId="3" borderId="37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>
      <alignment/>
    </xf>
    <xf numFmtId="3" fontId="8" fillId="3" borderId="26" xfId="0" applyNumberFormat="1" applyFont="1" applyFill="1" applyBorder="1" applyAlignment="1">
      <alignment/>
    </xf>
    <xf numFmtId="3" fontId="8" fillId="0" borderId="26" xfId="0" applyNumberFormat="1" applyFont="1" applyFill="1" applyBorder="1" applyAlignment="1" applyProtection="1">
      <alignment horizontal="center" vertical="center"/>
      <protection/>
    </xf>
    <xf numFmtId="0" fontId="15" fillId="22" borderId="38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B17" sqref="B17"/>
    </sheetView>
  </sheetViews>
  <sheetFormatPr defaultColWidth="5.75390625" defaultRowHeight="14.25"/>
  <cols>
    <col min="1" max="1" width="30.125" style="55" customWidth="1"/>
    <col min="2" max="3" width="15.25390625" style="55" customWidth="1"/>
    <col min="4" max="4" width="30.125" style="55" customWidth="1"/>
    <col min="5" max="6" width="15.25390625" style="55" customWidth="1"/>
    <col min="7" max="16384" width="5.75390625" style="55" customWidth="1"/>
  </cols>
  <sheetData>
    <row r="1" spans="1:6" ht="26.25" customHeight="1">
      <c r="A1" s="33" t="s">
        <v>0</v>
      </c>
      <c r="B1" s="33"/>
      <c r="C1" s="33"/>
      <c r="D1" s="33"/>
      <c r="E1" s="33"/>
      <c r="F1" s="33"/>
    </row>
    <row r="2" spans="1:6" ht="15.75" customHeight="1">
      <c r="A2" s="143"/>
      <c r="B2" s="143"/>
      <c r="C2" s="143"/>
      <c r="D2" s="143"/>
      <c r="E2" s="143"/>
      <c r="F2" s="34" t="s">
        <v>1</v>
      </c>
    </row>
    <row r="3" spans="1:6" ht="15" customHeight="1">
      <c r="A3" s="83" t="s">
        <v>2</v>
      </c>
      <c r="B3" s="84" t="s">
        <v>3</v>
      </c>
      <c r="C3" s="84" t="s">
        <v>4</v>
      </c>
      <c r="D3" s="83" t="s">
        <v>2</v>
      </c>
      <c r="E3" s="84" t="s">
        <v>3</v>
      </c>
      <c r="F3" s="96" t="s">
        <v>4</v>
      </c>
    </row>
    <row r="4" spans="1:6" ht="15" customHeight="1">
      <c r="A4" s="85" t="s">
        <v>5</v>
      </c>
      <c r="B4" s="38"/>
      <c r="C4" s="41">
        <v>25</v>
      </c>
      <c r="D4" s="93" t="s">
        <v>6</v>
      </c>
      <c r="E4" s="38"/>
      <c r="F4" s="41">
        <v>256</v>
      </c>
    </row>
    <row r="5" spans="1:6" ht="15" customHeight="1">
      <c r="A5" s="85" t="s">
        <v>7</v>
      </c>
      <c r="B5" s="38"/>
      <c r="C5" s="41">
        <v>18</v>
      </c>
      <c r="D5" s="93" t="s">
        <v>8</v>
      </c>
      <c r="E5" s="38"/>
      <c r="F5" s="41"/>
    </row>
    <row r="6" spans="1:6" ht="15" customHeight="1">
      <c r="A6" s="85" t="s">
        <v>9</v>
      </c>
      <c r="B6" s="38"/>
      <c r="C6" s="41">
        <f>'一般公共预算收入决算明细表'!C63</f>
        <v>0</v>
      </c>
      <c r="D6" s="93" t="s">
        <v>10</v>
      </c>
      <c r="E6" s="38"/>
      <c r="F6" s="41"/>
    </row>
    <row r="7" spans="1:6" ht="15" customHeight="1">
      <c r="A7" s="85" t="s">
        <v>11</v>
      </c>
      <c r="B7" s="38"/>
      <c r="C7" s="41">
        <v>1</v>
      </c>
      <c r="D7" s="93" t="s">
        <v>12</v>
      </c>
      <c r="E7" s="38"/>
      <c r="F7" s="41">
        <v>3</v>
      </c>
    </row>
    <row r="8" spans="1:6" ht="15" customHeight="1">
      <c r="A8" s="85" t="s">
        <v>13</v>
      </c>
      <c r="B8" s="38"/>
      <c r="C8" s="41">
        <f>'一般公共预算收入决算明细表'!C242</f>
        <v>1</v>
      </c>
      <c r="D8" s="93" t="s">
        <v>14</v>
      </c>
      <c r="E8" s="38"/>
      <c r="F8" s="41">
        <f>'一般公共预算支出决算功能分类表'!C18</f>
        <v>8</v>
      </c>
    </row>
    <row r="9" spans="1:6" ht="15" customHeight="1">
      <c r="A9" s="85" t="s">
        <v>15</v>
      </c>
      <c r="B9" s="38"/>
      <c r="C9" s="41">
        <f>'一般公共预算收入决算明细表'!C248</f>
        <v>0</v>
      </c>
      <c r="D9" s="93" t="s">
        <v>16</v>
      </c>
      <c r="E9" s="38"/>
      <c r="F9" s="41">
        <v>11</v>
      </c>
    </row>
    <row r="10" spans="1:6" ht="15" customHeight="1">
      <c r="A10" s="85" t="s">
        <v>17</v>
      </c>
      <c r="B10" s="38"/>
      <c r="C10" s="41">
        <v>1</v>
      </c>
      <c r="D10" s="93" t="s">
        <v>18</v>
      </c>
      <c r="E10" s="38"/>
      <c r="F10" s="41">
        <v>38</v>
      </c>
    </row>
    <row r="11" spans="1:6" ht="15" customHeight="1">
      <c r="A11" s="85" t="s">
        <v>19</v>
      </c>
      <c r="B11" s="38"/>
      <c r="C11" s="41">
        <f>'一般公共预算收入决算明细表'!C272</f>
        <v>0</v>
      </c>
      <c r="D11" s="93" t="s">
        <v>20</v>
      </c>
      <c r="E11" s="38"/>
      <c r="F11" s="41">
        <v>51</v>
      </c>
    </row>
    <row r="12" spans="1:6" ht="15" customHeight="1">
      <c r="A12" s="85" t="s">
        <v>21</v>
      </c>
      <c r="B12" s="38"/>
      <c r="C12" s="41">
        <v>3</v>
      </c>
      <c r="D12" s="93" t="s">
        <v>22</v>
      </c>
      <c r="E12" s="38"/>
      <c r="F12" s="41">
        <v>71</v>
      </c>
    </row>
    <row r="13" spans="1:6" ht="15" customHeight="1">
      <c r="A13" s="85" t="s">
        <v>23</v>
      </c>
      <c r="B13" s="38"/>
      <c r="C13" s="41">
        <f>'一般公共预算收入决算明细表'!C287</f>
        <v>0</v>
      </c>
      <c r="D13" s="93" t="s">
        <v>24</v>
      </c>
      <c r="E13" s="38"/>
      <c r="F13" s="41">
        <v>243</v>
      </c>
    </row>
    <row r="14" spans="1:6" ht="15" customHeight="1">
      <c r="A14" s="85" t="s">
        <v>25</v>
      </c>
      <c r="B14" s="38"/>
      <c r="C14" s="41">
        <v>1</v>
      </c>
      <c r="D14" s="93" t="s">
        <v>26</v>
      </c>
      <c r="E14" s="38"/>
      <c r="F14" s="41">
        <v>167</v>
      </c>
    </row>
    <row r="15" spans="1:6" ht="15" customHeight="1">
      <c r="A15" s="85" t="s">
        <v>27</v>
      </c>
      <c r="B15" s="38"/>
      <c r="C15" s="41">
        <f>'一般公共预算收入决算明细表'!C305</f>
        <v>0</v>
      </c>
      <c r="D15" s="93" t="s">
        <v>28</v>
      </c>
      <c r="E15" s="38"/>
      <c r="F15" s="41">
        <v>445</v>
      </c>
    </row>
    <row r="16" spans="1:6" ht="15" customHeight="1">
      <c r="A16" s="85" t="s">
        <v>29</v>
      </c>
      <c r="B16" s="38"/>
      <c r="C16" s="41">
        <f>'一般公共预算收入决算明细表'!C326</f>
        <v>0</v>
      </c>
      <c r="D16" s="93" t="s">
        <v>30</v>
      </c>
      <c r="E16" s="38"/>
      <c r="F16" s="41"/>
    </row>
    <row r="17" spans="1:6" ht="15" customHeight="1">
      <c r="A17" s="85" t="s">
        <v>31</v>
      </c>
      <c r="B17" s="38"/>
      <c r="C17" s="41">
        <f>'一般公共预算收入决算明细表'!C329</f>
        <v>0</v>
      </c>
      <c r="D17" s="93" t="s">
        <v>32</v>
      </c>
      <c r="E17" s="38"/>
      <c r="F17" s="41"/>
    </row>
    <row r="18" spans="1:6" ht="15" customHeight="1">
      <c r="A18" s="85" t="s">
        <v>33</v>
      </c>
      <c r="B18" s="38"/>
      <c r="C18" s="41"/>
      <c r="D18" s="93" t="s">
        <v>34</v>
      </c>
      <c r="E18" s="89"/>
      <c r="F18" s="41"/>
    </row>
    <row r="19" spans="1:6" ht="15" customHeight="1">
      <c r="A19" s="85" t="s">
        <v>35</v>
      </c>
      <c r="B19" s="38"/>
      <c r="C19" s="41">
        <f>'一般公共预算收入决算明细表'!C335</f>
        <v>0</v>
      </c>
      <c r="D19" s="93" t="s">
        <v>36</v>
      </c>
      <c r="E19" s="38"/>
      <c r="F19" s="144"/>
    </row>
    <row r="20" spans="1:6" ht="15" customHeight="1">
      <c r="A20" s="85"/>
      <c r="B20" s="38"/>
      <c r="C20" s="41"/>
      <c r="D20" s="145" t="s">
        <v>37</v>
      </c>
      <c r="E20" s="40"/>
      <c r="F20" s="41"/>
    </row>
    <row r="21" spans="1:6" ht="15" customHeight="1">
      <c r="A21" s="85"/>
      <c r="B21" s="38"/>
      <c r="C21" s="41"/>
      <c r="D21" s="93" t="s">
        <v>38</v>
      </c>
      <c r="E21" s="38"/>
      <c r="F21" s="41">
        <f>'一般公共预算支出决算功能分类表'!C76</f>
        <v>0</v>
      </c>
    </row>
    <row r="22" spans="1:6" ht="15" customHeight="1">
      <c r="A22" s="85" t="s">
        <v>39</v>
      </c>
      <c r="B22" s="38"/>
      <c r="C22" s="41">
        <f>SUM(C23:C28)</f>
        <v>2</v>
      </c>
      <c r="D22" s="93" t="s">
        <v>40</v>
      </c>
      <c r="E22" s="38"/>
      <c r="F22" s="41">
        <v>23</v>
      </c>
    </row>
    <row r="23" spans="1:6" ht="15" customHeight="1">
      <c r="A23" s="85" t="s">
        <v>41</v>
      </c>
      <c r="B23" s="38"/>
      <c r="C23" s="41">
        <v>2</v>
      </c>
      <c r="D23" s="93" t="s">
        <v>42</v>
      </c>
      <c r="E23" s="38"/>
      <c r="F23" s="41"/>
    </row>
    <row r="24" spans="1:6" ht="15" customHeight="1">
      <c r="A24" s="85" t="s">
        <v>43</v>
      </c>
      <c r="B24" s="38"/>
      <c r="C24" s="41"/>
      <c r="D24" s="93" t="s">
        <v>44</v>
      </c>
      <c r="E24" s="38"/>
      <c r="F24" s="41">
        <f>'一般公共预算支出决算功能分类表'!C82</f>
        <v>0</v>
      </c>
    </row>
    <row r="25" spans="1:6" ht="15" customHeight="1">
      <c r="A25" s="85" t="s">
        <v>45</v>
      </c>
      <c r="B25" s="38"/>
      <c r="C25" s="41"/>
      <c r="D25" s="93" t="s">
        <v>46</v>
      </c>
      <c r="E25" s="38"/>
      <c r="F25" s="41"/>
    </row>
    <row r="26" spans="1:6" ht="15" customHeight="1">
      <c r="A26" s="85" t="s">
        <v>47</v>
      </c>
      <c r="B26" s="38"/>
      <c r="C26" s="41"/>
      <c r="D26" s="93" t="s">
        <v>48</v>
      </c>
      <c r="E26" s="38"/>
      <c r="F26" s="41"/>
    </row>
    <row r="27" spans="1:6" ht="15" customHeight="1">
      <c r="A27" s="85" t="s">
        <v>49</v>
      </c>
      <c r="B27" s="38"/>
      <c r="C27" s="41"/>
      <c r="D27" s="93" t="s">
        <v>50</v>
      </c>
      <c r="E27" s="38"/>
      <c r="F27" s="41">
        <f>'一般公共预算支出决算功能分类表'!C85</f>
        <v>0</v>
      </c>
    </row>
    <row r="28" spans="1:6" ht="15" customHeight="1">
      <c r="A28" s="85" t="s">
        <v>51</v>
      </c>
      <c r="B28" s="38"/>
      <c r="C28" s="41"/>
      <c r="E28" s="38"/>
      <c r="F28" s="41"/>
    </row>
    <row r="29" spans="1:6" ht="15">
      <c r="A29" s="90" t="s">
        <v>52</v>
      </c>
      <c r="B29" s="146"/>
      <c r="C29" s="147">
        <v>27</v>
      </c>
      <c r="D29" s="148" t="s">
        <v>53</v>
      </c>
      <c r="E29" s="146"/>
      <c r="F29" s="147">
        <v>1316</v>
      </c>
    </row>
    <row r="30" ht="27" customHeight="1">
      <c r="A30" s="149" t="s">
        <v>54</v>
      </c>
    </row>
  </sheetData>
  <sheetProtection/>
  <mergeCells count="1">
    <mergeCell ref="A1:F1"/>
  </mergeCells>
  <printOptions horizontalCentered="1"/>
  <pageMargins left="0.75" right="0.75" top="0.41" bottom="0.78" header="0" footer="0.5"/>
  <pageSetup firstPageNumber="1" useFirstPageNumber="1" horizontalDpi="600" verticalDpi="600" orientation="landscape" paperSize="9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showZeros="0" workbookViewId="0" topLeftCell="A7">
      <selection activeCell="F9" sqref="F9"/>
    </sheetView>
  </sheetViews>
  <sheetFormatPr defaultColWidth="9.125" defaultRowHeight="14.25"/>
  <cols>
    <col min="1" max="1" width="26.00390625" style="55" customWidth="1"/>
    <col min="2" max="2" width="21.25390625" style="55" customWidth="1"/>
    <col min="3" max="3" width="16.375" style="55" customWidth="1"/>
    <col min="4" max="4" width="12.00390625" style="55" customWidth="1"/>
    <col min="5" max="5" width="18.00390625" style="55" customWidth="1"/>
    <col min="6" max="6" width="26.00390625" style="55" customWidth="1"/>
    <col min="7" max="7" width="8.00390625" style="55" customWidth="1"/>
    <col min="8" max="8" width="10.50390625" style="55" customWidth="1"/>
    <col min="9" max="9" width="8.00390625" style="55" customWidth="1"/>
    <col min="10" max="10" width="10.50390625" style="55" customWidth="1"/>
    <col min="11" max="16384" width="9.125" style="55" customWidth="1"/>
  </cols>
  <sheetData>
    <row r="1" spans="1:5" ht="19.5" customHeight="1">
      <c r="A1" s="56" t="s">
        <v>841</v>
      </c>
      <c r="B1" s="56"/>
      <c r="C1" s="56"/>
      <c r="D1" s="56"/>
      <c r="E1" s="56"/>
    </row>
    <row r="2" ht="15">
      <c r="E2" s="57" t="s">
        <v>1</v>
      </c>
    </row>
    <row r="3" spans="1:10" ht="25.5" customHeight="1">
      <c r="A3" s="58" t="s">
        <v>842</v>
      </c>
      <c r="B3" s="59" t="s">
        <v>843</v>
      </c>
      <c r="C3" s="60"/>
      <c r="D3" s="59" t="s">
        <v>844</v>
      </c>
      <c r="E3" s="60"/>
      <c r="F3"/>
      <c r="G3"/>
      <c r="H3"/>
      <c r="I3"/>
      <c r="J3"/>
    </row>
    <row r="4" spans="1:10" ht="16.5" customHeight="1">
      <c r="A4" s="61"/>
      <c r="B4" s="58" t="s">
        <v>819</v>
      </c>
      <c r="C4" s="58" t="s">
        <v>845</v>
      </c>
      <c r="D4" s="58" t="s">
        <v>819</v>
      </c>
      <c r="E4" s="58" t="s">
        <v>846</v>
      </c>
      <c r="F4"/>
      <c r="G4"/>
      <c r="H4"/>
      <c r="I4"/>
      <c r="J4"/>
    </row>
    <row r="5" spans="1:10" ht="16.5" customHeight="1">
      <c r="A5" s="62" t="s">
        <v>847</v>
      </c>
      <c r="B5" s="63">
        <f>B8+B13+B16</f>
        <v>1179</v>
      </c>
      <c r="C5" s="63">
        <f>C8+C13+C16</f>
        <v>0</v>
      </c>
      <c r="D5" s="63">
        <f>D8+D13+D16</f>
        <v>0</v>
      </c>
      <c r="E5" s="63">
        <f>E8+E13+E16</f>
        <v>1375</v>
      </c>
      <c r="F5"/>
      <c r="G5"/>
      <c r="H5"/>
      <c r="I5"/>
      <c r="J5"/>
    </row>
    <row r="6" spans="1:10" ht="16.5" customHeight="1">
      <c r="A6" s="64" t="s">
        <v>848</v>
      </c>
      <c r="B6" s="65"/>
      <c r="C6" s="65"/>
      <c r="D6" s="65"/>
      <c r="E6" s="66"/>
      <c r="F6"/>
      <c r="G6"/>
      <c r="H6"/>
      <c r="I6"/>
      <c r="J6"/>
    </row>
    <row r="7" spans="1:10" ht="16.5" customHeight="1">
      <c r="A7" s="64" t="s">
        <v>849</v>
      </c>
      <c r="B7" s="65"/>
      <c r="C7" s="65"/>
      <c r="D7" s="65"/>
      <c r="E7" s="66"/>
      <c r="F7"/>
      <c r="G7"/>
      <c r="H7"/>
      <c r="I7"/>
      <c r="J7"/>
    </row>
    <row r="8" spans="1:10" ht="16.5" customHeight="1">
      <c r="A8" s="64" t="s">
        <v>850</v>
      </c>
      <c r="B8" s="67">
        <v>1179</v>
      </c>
      <c r="C8" s="67"/>
      <c r="D8" s="67"/>
      <c r="E8" s="68">
        <v>1375</v>
      </c>
      <c r="F8"/>
      <c r="G8"/>
      <c r="H8"/>
      <c r="I8"/>
      <c r="J8"/>
    </row>
    <row r="9" spans="1:10" ht="16.5" customHeight="1">
      <c r="A9" s="64" t="s">
        <v>851</v>
      </c>
      <c r="B9" s="65"/>
      <c r="C9" s="65"/>
      <c r="D9" s="65"/>
      <c r="E9" s="66"/>
      <c r="F9"/>
      <c r="G9"/>
      <c r="H9"/>
      <c r="I9"/>
      <c r="J9"/>
    </row>
    <row r="10" spans="1:10" ht="16.5" customHeight="1">
      <c r="A10" s="64" t="s">
        <v>852</v>
      </c>
      <c r="B10" s="65"/>
      <c r="C10" s="65"/>
      <c r="D10" s="65"/>
      <c r="E10" s="66"/>
      <c r="F10"/>
      <c r="G10"/>
      <c r="H10"/>
      <c r="I10"/>
      <c r="J10"/>
    </row>
    <row r="11" spans="1:10" ht="16.5" customHeight="1">
      <c r="A11" s="64" t="s">
        <v>853</v>
      </c>
      <c r="B11" s="65"/>
      <c r="C11" s="65"/>
      <c r="D11" s="65"/>
      <c r="E11" s="66"/>
      <c r="F11"/>
      <c r="G11"/>
      <c r="H11"/>
      <c r="I11"/>
      <c r="J11"/>
    </row>
    <row r="12" spans="1:10" ht="16.5" customHeight="1">
      <c r="A12" s="64" t="s">
        <v>854</v>
      </c>
      <c r="B12" s="65"/>
      <c r="C12" s="65"/>
      <c r="D12" s="65"/>
      <c r="E12" s="66"/>
      <c r="F12"/>
      <c r="G12"/>
      <c r="H12"/>
      <c r="I12"/>
      <c r="J12"/>
    </row>
    <row r="13" spans="1:10" ht="16.5" customHeight="1">
      <c r="A13" s="64" t="s">
        <v>855</v>
      </c>
      <c r="B13" s="67"/>
      <c r="C13" s="67"/>
      <c r="D13" s="67"/>
      <c r="E13" s="69"/>
      <c r="F13"/>
      <c r="G13"/>
      <c r="H13"/>
      <c r="I13"/>
      <c r="J13"/>
    </row>
    <row r="14" spans="1:10" ht="16.5" customHeight="1">
      <c r="A14" s="64" t="s">
        <v>856</v>
      </c>
      <c r="B14" s="65"/>
      <c r="C14" s="65"/>
      <c r="D14" s="65"/>
      <c r="E14" s="66"/>
      <c r="F14"/>
      <c r="G14"/>
      <c r="H14"/>
      <c r="I14"/>
      <c r="J14"/>
    </row>
    <row r="15" spans="1:10" ht="16.5" customHeight="1">
      <c r="A15" s="64" t="s">
        <v>857</v>
      </c>
      <c r="B15" s="65"/>
      <c r="C15" s="65"/>
      <c r="D15" s="65"/>
      <c r="E15" s="66"/>
      <c r="F15"/>
      <c r="G15"/>
      <c r="H15"/>
      <c r="I15"/>
      <c r="J15"/>
    </row>
    <row r="16" spans="1:10" ht="16.5" customHeight="1">
      <c r="A16" s="64" t="s">
        <v>858</v>
      </c>
      <c r="B16" s="67"/>
      <c r="C16" s="67"/>
      <c r="D16" s="67"/>
      <c r="E16" s="69"/>
      <c r="F16"/>
      <c r="G16"/>
      <c r="H16"/>
      <c r="I16"/>
      <c r="J16"/>
    </row>
    <row r="17" spans="1:10" ht="17.25" customHeight="1">
      <c r="A17" s="64" t="s">
        <v>859</v>
      </c>
      <c r="B17" s="65"/>
      <c r="C17" s="65"/>
      <c r="D17" s="65"/>
      <c r="E17" s="66"/>
      <c r="F17"/>
      <c r="G17"/>
      <c r="H17"/>
      <c r="I17"/>
      <c r="J17"/>
    </row>
    <row r="18" spans="1:10" ht="17.25" customHeight="1">
      <c r="A18" s="64" t="s">
        <v>860</v>
      </c>
      <c r="B18" s="65"/>
      <c r="C18" s="65"/>
      <c r="D18" s="65"/>
      <c r="E18" s="66"/>
      <c r="F18"/>
      <c r="G18"/>
      <c r="H18"/>
      <c r="I18"/>
      <c r="J18"/>
    </row>
    <row r="19" spans="1:10" ht="17.25" customHeight="1">
      <c r="A19" s="62" t="s">
        <v>861</v>
      </c>
      <c r="B19" s="63">
        <f>B21+B22+B23+B25</f>
        <v>2052</v>
      </c>
      <c r="C19" s="63">
        <f>C21+C22+C23+C25</f>
        <v>0</v>
      </c>
      <c r="D19" s="63">
        <f>D21+D22+D23+D25</f>
        <v>0</v>
      </c>
      <c r="E19" s="63">
        <f>E21+E22+E23+E25</f>
        <v>3377</v>
      </c>
      <c r="F19"/>
      <c r="G19"/>
      <c r="H19"/>
      <c r="I19"/>
      <c r="J19"/>
    </row>
    <row r="20" spans="1:10" ht="17.25" customHeight="1">
      <c r="A20" s="64" t="s">
        <v>862</v>
      </c>
      <c r="B20" s="65"/>
      <c r="C20" s="65"/>
      <c r="D20" s="65"/>
      <c r="E20" s="66"/>
      <c r="F20"/>
      <c r="G20"/>
      <c r="H20"/>
      <c r="I20"/>
      <c r="J20"/>
    </row>
    <row r="21" spans="1:10" ht="17.25" customHeight="1">
      <c r="A21" s="64" t="s">
        <v>863</v>
      </c>
      <c r="B21" s="68">
        <v>2052</v>
      </c>
      <c r="C21" s="68"/>
      <c r="D21" s="68"/>
      <c r="E21" s="68">
        <v>3377</v>
      </c>
      <c r="F21"/>
      <c r="G21"/>
      <c r="H21"/>
      <c r="I21"/>
      <c r="J21"/>
    </row>
    <row r="22" spans="1:10" ht="16.5" customHeight="1">
      <c r="A22" s="64" t="s">
        <v>864</v>
      </c>
      <c r="B22" s="68"/>
      <c r="C22" s="68"/>
      <c r="D22" s="68"/>
      <c r="E22" s="68"/>
      <c r="F22"/>
      <c r="G22"/>
      <c r="H22"/>
      <c r="I22"/>
      <c r="J22"/>
    </row>
    <row r="23" spans="1:5" ht="15">
      <c r="A23" s="64" t="s">
        <v>865</v>
      </c>
      <c r="B23" s="68"/>
      <c r="C23" s="68"/>
      <c r="D23" s="68"/>
      <c r="E23" s="68"/>
    </row>
    <row r="24" spans="1:5" ht="15">
      <c r="A24" s="64" t="s">
        <v>866</v>
      </c>
      <c r="B24" s="66"/>
      <c r="C24" s="66"/>
      <c r="D24" s="66"/>
      <c r="E24" s="66"/>
    </row>
    <row r="25" spans="1:5" ht="15">
      <c r="A25" s="64" t="s">
        <v>867</v>
      </c>
      <c r="B25" s="68"/>
      <c r="C25" s="68"/>
      <c r="D25" s="68"/>
      <c r="E25" s="68"/>
    </row>
    <row r="26" spans="1:5" ht="15">
      <c r="A26" s="64" t="s">
        <v>868</v>
      </c>
      <c r="B26" s="66"/>
      <c r="C26" s="66"/>
      <c r="D26" s="66"/>
      <c r="E26" s="66"/>
    </row>
    <row r="27" spans="1:5" ht="15">
      <c r="A27" s="62" t="s">
        <v>869</v>
      </c>
      <c r="B27" s="63">
        <f>SUM(B28:B31)</f>
        <v>-2895</v>
      </c>
      <c r="C27" s="63">
        <f>SUM(C28:C31)</f>
        <v>0</v>
      </c>
      <c r="D27" s="63">
        <f>SUM(D28:D31)</f>
        <v>0</v>
      </c>
      <c r="E27" s="63">
        <f>SUM(E28:E31)</f>
        <v>-3221</v>
      </c>
    </row>
    <row r="28" spans="1:5" ht="15">
      <c r="A28" s="64" t="s">
        <v>870</v>
      </c>
      <c r="B28" s="67">
        <v>-2895</v>
      </c>
      <c r="C28" s="68"/>
      <c r="D28" s="67"/>
      <c r="E28" s="68">
        <v>-3221</v>
      </c>
    </row>
    <row r="29" spans="1:5" ht="15">
      <c r="A29" s="64" t="s">
        <v>871</v>
      </c>
      <c r="B29" s="67"/>
      <c r="C29" s="68"/>
      <c r="D29" s="67"/>
      <c r="E29" s="68"/>
    </row>
    <row r="30" spans="1:5" ht="15">
      <c r="A30" s="64" t="s">
        <v>872</v>
      </c>
      <c r="B30" s="67"/>
      <c r="C30" s="67"/>
      <c r="D30" s="67"/>
      <c r="E30" s="67"/>
    </row>
    <row r="31" spans="1:5" ht="15">
      <c r="A31" s="64" t="s">
        <v>873</v>
      </c>
      <c r="B31" s="65"/>
      <c r="C31" s="65"/>
      <c r="D31" s="65"/>
      <c r="E31" s="65"/>
    </row>
    <row r="32" spans="1:5" ht="15">
      <c r="A32" s="64" t="s">
        <v>874</v>
      </c>
      <c r="B32" s="65"/>
      <c r="C32" s="65"/>
      <c r="D32" s="65"/>
      <c r="E32" s="65"/>
    </row>
  </sheetData>
  <sheetProtection/>
  <mergeCells count="4">
    <mergeCell ref="A1:E1"/>
    <mergeCell ref="B3:C3"/>
    <mergeCell ref="D3:E3"/>
    <mergeCell ref="A3:A4"/>
  </mergeCells>
  <printOptions horizontalCentered="1"/>
  <pageMargins left="0.55" right="0.55" top="0.79" bottom="0.59" header="0.39" footer="0.39"/>
  <pageSetup firstPageNumber="34" useFirstPageNumber="1" fitToHeight="1" fitToWidth="1" horizontalDpi="600" verticalDpi="600" orientation="landscape" paperSize="9" scale="96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workbookViewId="0" topLeftCell="A4">
      <selection activeCell="N13" sqref="N13"/>
    </sheetView>
  </sheetViews>
  <sheetFormatPr defaultColWidth="9.125" defaultRowHeight="14.25"/>
  <cols>
    <col min="1" max="1" width="27.875" style="0" customWidth="1"/>
    <col min="2" max="2" width="6.125" style="0" customWidth="1"/>
    <col min="3" max="4" width="7.375" style="0" customWidth="1"/>
    <col min="5" max="5" width="6.375" style="0" customWidth="1"/>
    <col min="6" max="6" width="7.00390625" style="0" customWidth="1"/>
    <col min="7" max="7" width="7.50390625" style="0" customWidth="1"/>
    <col min="8" max="8" width="5.00390625" style="0" customWidth="1"/>
    <col min="9" max="9" width="7.50390625" style="0" customWidth="1"/>
    <col min="10" max="10" width="6.25390625" style="0" customWidth="1"/>
    <col min="11" max="11" width="7.00390625" style="0" customWidth="1"/>
    <col min="12" max="12" width="6.75390625" style="0" customWidth="1"/>
    <col min="13" max="13" width="5.375" style="0" customWidth="1"/>
    <col min="14" max="14" width="5.75390625" style="0" customWidth="1"/>
    <col min="15" max="15" width="4.00390625" style="0" customWidth="1"/>
    <col min="16" max="17" width="3.75390625" style="0" customWidth="1"/>
    <col min="18" max="18" width="2.875" style="0" customWidth="1"/>
    <col min="19" max="19" width="3.125" style="0" customWidth="1"/>
  </cols>
  <sheetData>
    <row r="1" spans="1:19" ht="33.75" customHeight="1">
      <c r="A1" s="33" t="s">
        <v>875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6.5" customHeight="1">
      <c r="A2" s="45" t="s">
        <v>876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6.5" customHeight="1">
      <c r="A3" s="46" t="s">
        <v>2</v>
      </c>
      <c r="B3" s="46" t="s">
        <v>877</v>
      </c>
      <c r="C3" s="47" t="s">
        <v>878</v>
      </c>
      <c r="D3" s="47"/>
      <c r="E3" s="47"/>
      <c r="F3" s="47"/>
      <c r="G3" s="48" t="s">
        <v>879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6" t="s">
        <v>880</v>
      </c>
    </row>
    <row r="4" spans="1:19" ht="16.5" customHeight="1">
      <c r="A4" s="46"/>
      <c r="B4" s="46"/>
      <c r="C4" s="46" t="s">
        <v>819</v>
      </c>
      <c r="D4" s="46" t="s">
        <v>881</v>
      </c>
      <c r="E4" s="46" t="s">
        <v>882</v>
      </c>
      <c r="F4" s="46" t="s">
        <v>883</v>
      </c>
      <c r="G4" s="47" t="s">
        <v>884</v>
      </c>
      <c r="H4" s="47"/>
      <c r="I4" s="47"/>
      <c r="J4" s="47"/>
      <c r="K4" s="46" t="s">
        <v>885</v>
      </c>
      <c r="L4" s="46"/>
      <c r="M4" s="46"/>
      <c r="N4" s="46"/>
      <c r="O4" s="47" t="s">
        <v>886</v>
      </c>
      <c r="P4" s="47"/>
      <c r="Q4" s="47"/>
      <c r="R4" s="47"/>
      <c r="S4" s="46"/>
    </row>
    <row r="5" spans="1:19" ht="70.5" customHeight="1">
      <c r="A5" s="46"/>
      <c r="B5" s="49"/>
      <c r="C5" s="49"/>
      <c r="D5" s="49"/>
      <c r="E5" s="49"/>
      <c r="F5" s="49"/>
      <c r="G5" s="49" t="s">
        <v>887</v>
      </c>
      <c r="H5" s="49" t="s">
        <v>881</v>
      </c>
      <c r="I5" s="49" t="s">
        <v>882</v>
      </c>
      <c r="J5" s="49" t="s">
        <v>883</v>
      </c>
      <c r="K5" s="49" t="s">
        <v>887</v>
      </c>
      <c r="L5" s="49" t="s">
        <v>881</v>
      </c>
      <c r="M5" s="49" t="s">
        <v>882</v>
      </c>
      <c r="N5" s="49" t="s">
        <v>883</v>
      </c>
      <c r="O5" s="49" t="s">
        <v>887</v>
      </c>
      <c r="P5" s="49" t="s">
        <v>881</v>
      </c>
      <c r="Q5" s="49" t="s">
        <v>882</v>
      </c>
      <c r="R5" s="49" t="s">
        <v>883</v>
      </c>
      <c r="S5" s="49"/>
    </row>
    <row r="6" spans="1:19" ht="24.75" customHeight="1">
      <c r="A6" s="50" t="s">
        <v>888</v>
      </c>
      <c r="B6" s="41">
        <f aca="true" t="shared" si="0" ref="B6:S6">SUM(B7,B11,B14,B18)</f>
        <v>0</v>
      </c>
      <c r="C6" s="41">
        <v>29</v>
      </c>
      <c r="D6" s="41">
        <v>29</v>
      </c>
      <c r="E6" s="41">
        <f t="shared" si="0"/>
        <v>0</v>
      </c>
      <c r="F6" s="41">
        <f t="shared" si="0"/>
        <v>0</v>
      </c>
      <c r="G6" s="41">
        <v>19</v>
      </c>
      <c r="H6" s="41">
        <v>19</v>
      </c>
      <c r="I6" s="41">
        <f t="shared" si="0"/>
        <v>0</v>
      </c>
      <c r="J6" s="41">
        <f t="shared" si="0"/>
        <v>0</v>
      </c>
      <c r="K6" s="41">
        <v>10</v>
      </c>
      <c r="L6" s="41">
        <v>10</v>
      </c>
      <c r="M6" s="41">
        <f t="shared" si="0"/>
        <v>0</v>
      </c>
      <c r="N6" s="41">
        <f t="shared" si="0"/>
        <v>0</v>
      </c>
      <c r="O6" s="41">
        <f t="shared" si="0"/>
        <v>0</v>
      </c>
      <c r="P6" s="41">
        <f t="shared" si="0"/>
        <v>0</v>
      </c>
      <c r="Q6" s="41">
        <f t="shared" si="0"/>
        <v>0</v>
      </c>
      <c r="R6" s="41">
        <f t="shared" si="0"/>
        <v>0</v>
      </c>
      <c r="S6" s="41">
        <f t="shared" si="0"/>
        <v>0</v>
      </c>
    </row>
    <row r="7" spans="1:19" ht="24.75" customHeight="1">
      <c r="A7" s="37" t="s">
        <v>605</v>
      </c>
      <c r="B7" s="41">
        <f>SUM(B8:B10)</f>
        <v>0</v>
      </c>
      <c r="C7" s="41">
        <f>SUM(D7:F7)</f>
        <v>21</v>
      </c>
      <c r="D7" s="41">
        <f aca="true" t="shared" si="1" ref="D7:F10">SUM(H7,L7,P7)</f>
        <v>21</v>
      </c>
      <c r="E7" s="41">
        <f t="shared" si="1"/>
        <v>0</v>
      </c>
      <c r="F7" s="41">
        <f t="shared" si="1"/>
        <v>0</v>
      </c>
      <c r="G7" s="41">
        <f>SUM(H7:J7)</f>
        <v>19</v>
      </c>
      <c r="H7" s="41">
        <f>SUM(H8:H10)</f>
        <v>19</v>
      </c>
      <c r="I7" s="41">
        <f>SUM(I8:I10)</f>
        <v>0</v>
      </c>
      <c r="J7" s="41">
        <f>SUM(J8:J10)</f>
        <v>0</v>
      </c>
      <c r="K7" s="41">
        <v>2</v>
      </c>
      <c r="L7" s="41">
        <v>2</v>
      </c>
      <c r="M7" s="41">
        <f>SUM(M8:M10)</f>
        <v>0</v>
      </c>
      <c r="N7" s="41">
        <f>SUM(N8:N10)</f>
        <v>0</v>
      </c>
      <c r="O7" s="41">
        <f>SUM(P7:R7)</f>
        <v>0</v>
      </c>
      <c r="P7" s="41">
        <f>SUM(P8:P10)</f>
        <v>0</v>
      </c>
      <c r="Q7" s="41">
        <f>SUM(Q8:Q10)</f>
        <v>0</v>
      </c>
      <c r="R7" s="41">
        <f>SUM(R8:R10)</f>
        <v>0</v>
      </c>
      <c r="S7" s="41">
        <f>SUM(S8:S10)</f>
        <v>0</v>
      </c>
    </row>
    <row r="8" spans="1:19" ht="24.75" customHeight="1">
      <c r="A8" s="39" t="s">
        <v>525</v>
      </c>
      <c r="B8" s="38"/>
      <c r="C8" s="41">
        <f>SUM(D8:F8)</f>
        <v>13</v>
      </c>
      <c r="D8" s="41">
        <f t="shared" si="1"/>
        <v>13</v>
      </c>
      <c r="E8" s="41">
        <f t="shared" si="1"/>
        <v>0</v>
      </c>
      <c r="F8" s="41">
        <f t="shared" si="1"/>
        <v>0</v>
      </c>
      <c r="G8" s="41">
        <f>SUM(H8:J8)</f>
        <v>13</v>
      </c>
      <c r="H8" s="38">
        <v>13</v>
      </c>
      <c r="I8" s="38"/>
      <c r="J8" s="38"/>
      <c r="K8" s="41">
        <f>SUM(L8:N8)</f>
        <v>0</v>
      </c>
      <c r="L8" s="38"/>
      <c r="M8" s="38">
        <v>0</v>
      </c>
      <c r="N8" s="38">
        <v>0</v>
      </c>
      <c r="O8" s="41">
        <f>SUM(P8:R8)</f>
        <v>0</v>
      </c>
      <c r="P8" s="38">
        <v>0</v>
      </c>
      <c r="Q8" s="38">
        <v>0</v>
      </c>
      <c r="R8" s="38">
        <v>0</v>
      </c>
      <c r="S8" s="38">
        <v>0</v>
      </c>
    </row>
    <row r="9" spans="1:19" ht="24.75" customHeight="1">
      <c r="A9" s="39" t="s">
        <v>527</v>
      </c>
      <c r="B9" s="38"/>
      <c r="C9" s="41">
        <v>2</v>
      </c>
      <c r="D9" s="41">
        <v>2</v>
      </c>
      <c r="E9" s="41">
        <f t="shared" si="1"/>
        <v>0</v>
      </c>
      <c r="F9" s="41">
        <f t="shared" si="1"/>
        <v>0</v>
      </c>
      <c r="G9" s="41">
        <f>SUM(H9:J9)</f>
        <v>0</v>
      </c>
      <c r="H9" s="38"/>
      <c r="I9" s="38"/>
      <c r="J9" s="38"/>
      <c r="K9" s="41">
        <v>2</v>
      </c>
      <c r="L9" s="38">
        <v>2</v>
      </c>
      <c r="M9" s="38">
        <v>0</v>
      </c>
      <c r="N9" s="38">
        <v>0</v>
      </c>
      <c r="O9" s="41">
        <f>SUM(P9:R9)</f>
        <v>0</v>
      </c>
      <c r="P9" s="38">
        <v>0</v>
      </c>
      <c r="Q9" s="38">
        <v>0</v>
      </c>
      <c r="R9" s="38">
        <v>0</v>
      </c>
      <c r="S9" s="38">
        <v>0</v>
      </c>
    </row>
    <row r="10" spans="1:19" ht="24.75" customHeight="1">
      <c r="A10" s="39" t="s">
        <v>529</v>
      </c>
      <c r="B10" s="38"/>
      <c r="C10" s="41">
        <f>SUM(D10:F10)</f>
        <v>6</v>
      </c>
      <c r="D10" s="41">
        <f t="shared" si="1"/>
        <v>6</v>
      </c>
      <c r="E10" s="41">
        <f t="shared" si="1"/>
        <v>0</v>
      </c>
      <c r="F10" s="41">
        <f t="shared" si="1"/>
        <v>0</v>
      </c>
      <c r="G10" s="41">
        <f>SUM(H10:J10)</f>
        <v>6</v>
      </c>
      <c r="H10" s="38">
        <v>6</v>
      </c>
      <c r="I10" s="38"/>
      <c r="J10" s="38"/>
      <c r="K10" s="41">
        <f>SUM(L10:N10)</f>
        <v>0</v>
      </c>
      <c r="L10" s="38"/>
      <c r="M10" s="38">
        <v>0</v>
      </c>
      <c r="N10" s="38">
        <v>0</v>
      </c>
      <c r="O10" s="41">
        <f>SUM(P10:R10)</f>
        <v>0</v>
      </c>
      <c r="P10" s="38">
        <v>0</v>
      </c>
      <c r="Q10" s="38">
        <v>0</v>
      </c>
      <c r="R10" s="38">
        <v>0</v>
      </c>
      <c r="S10" s="38">
        <v>0</v>
      </c>
    </row>
    <row r="11" spans="1:19" ht="24.75" customHeight="1">
      <c r="A11" s="37" t="s">
        <v>607</v>
      </c>
      <c r="B11" s="41">
        <f>SUM(B12:B13)</f>
        <v>0</v>
      </c>
      <c r="C11" s="41">
        <f aca="true" t="shared" si="2" ref="C11:C19">SUM(D11:F11)</f>
        <v>4</v>
      </c>
      <c r="D11" s="41">
        <f aca="true" t="shared" si="3" ref="D11:F19">SUM(H11,L11,P11)</f>
        <v>4</v>
      </c>
      <c r="E11" s="41">
        <f t="shared" si="3"/>
        <v>0</v>
      </c>
      <c r="F11" s="41">
        <f t="shared" si="3"/>
        <v>0</v>
      </c>
      <c r="G11" s="41"/>
      <c r="H11" s="41"/>
      <c r="I11" s="41">
        <f>SUM(I12:I13)</f>
        <v>0</v>
      </c>
      <c r="J11" s="41">
        <f>SUM(J12:J13)</f>
        <v>0</v>
      </c>
      <c r="K11" s="41">
        <v>4</v>
      </c>
      <c r="L11" s="41">
        <v>4</v>
      </c>
      <c r="M11" s="41">
        <f>SUM(M12:M13)</f>
        <v>0</v>
      </c>
      <c r="N11" s="41">
        <f>SUM(N12:N13)</f>
        <v>0</v>
      </c>
      <c r="O11" s="41">
        <f aca="true" t="shared" si="4" ref="O11:O18">SUM(P11:R11)</f>
        <v>0</v>
      </c>
      <c r="P11" s="41">
        <f>SUM(P12:P13)</f>
        <v>0</v>
      </c>
      <c r="Q11" s="41">
        <f>SUM(Q12:Q13)</f>
        <v>0</v>
      </c>
      <c r="R11" s="41">
        <f>SUM(R12:R13)</f>
        <v>0</v>
      </c>
      <c r="S11" s="41">
        <f>SUM(S12:S13)</f>
        <v>0</v>
      </c>
    </row>
    <row r="12" spans="1:19" ht="24.75" customHeight="1">
      <c r="A12" s="39" t="s">
        <v>889</v>
      </c>
      <c r="B12" s="38"/>
      <c r="C12" s="41">
        <f t="shared" si="2"/>
        <v>2</v>
      </c>
      <c r="D12" s="41">
        <f t="shared" si="3"/>
        <v>2</v>
      </c>
      <c r="E12" s="41">
        <f t="shared" si="3"/>
        <v>0</v>
      </c>
      <c r="F12" s="41">
        <f t="shared" si="3"/>
        <v>0</v>
      </c>
      <c r="G12" s="41"/>
      <c r="H12" s="38"/>
      <c r="I12" s="38">
        <v>0</v>
      </c>
      <c r="J12" s="38">
        <v>0</v>
      </c>
      <c r="K12" s="41">
        <v>2</v>
      </c>
      <c r="L12" s="38">
        <v>2</v>
      </c>
      <c r="M12" s="38"/>
      <c r="N12" s="38"/>
      <c r="O12" s="41">
        <f t="shared" si="4"/>
        <v>0</v>
      </c>
      <c r="P12" s="38">
        <v>0</v>
      </c>
      <c r="Q12" s="38">
        <v>0</v>
      </c>
      <c r="R12" s="38">
        <v>0</v>
      </c>
      <c r="S12" s="38">
        <v>0</v>
      </c>
    </row>
    <row r="13" spans="1:19" ht="24.75" customHeight="1">
      <c r="A13" s="39" t="s">
        <v>890</v>
      </c>
      <c r="B13" s="38"/>
      <c r="C13" s="41">
        <f t="shared" si="2"/>
        <v>2</v>
      </c>
      <c r="D13" s="41">
        <f t="shared" si="3"/>
        <v>2</v>
      </c>
      <c r="E13" s="41">
        <f t="shared" si="3"/>
        <v>0</v>
      </c>
      <c r="F13" s="41">
        <f t="shared" si="3"/>
        <v>0</v>
      </c>
      <c r="G13" s="41"/>
      <c r="H13" s="38"/>
      <c r="I13" s="38">
        <v>0</v>
      </c>
      <c r="J13" s="38">
        <v>0</v>
      </c>
      <c r="K13" s="41">
        <v>2</v>
      </c>
      <c r="L13" s="38">
        <v>2</v>
      </c>
      <c r="M13" s="38"/>
      <c r="N13" s="38"/>
      <c r="O13" s="41">
        <f t="shared" si="4"/>
        <v>0</v>
      </c>
      <c r="P13" s="38">
        <v>0</v>
      </c>
      <c r="Q13" s="38">
        <v>0</v>
      </c>
      <c r="R13" s="38">
        <v>0</v>
      </c>
      <c r="S13" s="38">
        <v>0</v>
      </c>
    </row>
    <row r="14" spans="1:19" ht="24.75" customHeight="1">
      <c r="A14" s="37" t="s">
        <v>608</v>
      </c>
      <c r="B14" s="41">
        <f>SUM(B15:B16)</f>
        <v>0</v>
      </c>
      <c r="C14" s="41">
        <f t="shared" si="2"/>
        <v>0</v>
      </c>
      <c r="D14" s="41">
        <f t="shared" si="3"/>
        <v>0</v>
      </c>
      <c r="E14" s="41">
        <f t="shared" si="3"/>
        <v>0</v>
      </c>
      <c r="F14" s="41">
        <f t="shared" si="3"/>
        <v>0</v>
      </c>
      <c r="G14" s="41">
        <f aca="true" t="shared" si="5" ref="G11:G19">SUM(H14:J14)</f>
        <v>0</v>
      </c>
      <c r="H14" s="41">
        <f>SUM(H15:H16)</f>
        <v>0</v>
      </c>
      <c r="I14" s="41">
        <f>SUM(I15:I16)</f>
        <v>0</v>
      </c>
      <c r="J14" s="41">
        <f>SUM(J15:J16)</f>
        <v>0</v>
      </c>
      <c r="K14" s="41">
        <f aca="true" t="shared" si="6" ref="K11:K18">SUM(L14:N14)</f>
        <v>0</v>
      </c>
      <c r="L14" s="41">
        <f>SUM(L15:L16)</f>
        <v>0</v>
      </c>
      <c r="M14" s="41">
        <f>SUM(M15:M16)</f>
        <v>0</v>
      </c>
      <c r="N14" s="41">
        <f>SUM(N15:N16)</f>
        <v>0</v>
      </c>
      <c r="O14" s="41">
        <f t="shared" si="4"/>
        <v>0</v>
      </c>
      <c r="P14" s="41">
        <f>SUM(P15:P16)</f>
        <v>0</v>
      </c>
      <c r="Q14" s="41">
        <f>SUM(Q15:Q16)</f>
        <v>0</v>
      </c>
      <c r="R14" s="41">
        <f>SUM(R15:R16)</f>
        <v>0</v>
      </c>
      <c r="S14" s="41">
        <f>SUM(S15:S16)</f>
        <v>0</v>
      </c>
    </row>
    <row r="15" spans="1:19" ht="24.75" customHeight="1">
      <c r="A15" s="39" t="s">
        <v>545</v>
      </c>
      <c r="B15" s="38"/>
      <c r="C15" s="41">
        <f t="shared" si="2"/>
        <v>0</v>
      </c>
      <c r="D15" s="41">
        <f t="shared" si="3"/>
        <v>0</v>
      </c>
      <c r="E15" s="41">
        <f t="shared" si="3"/>
        <v>0</v>
      </c>
      <c r="F15" s="41">
        <f t="shared" si="3"/>
        <v>0</v>
      </c>
      <c r="G15" s="41">
        <f t="shared" si="5"/>
        <v>0</v>
      </c>
      <c r="H15" s="38"/>
      <c r="I15" s="38"/>
      <c r="J15" s="38"/>
      <c r="K15" s="41">
        <f t="shared" si="6"/>
        <v>0</v>
      </c>
      <c r="L15" s="38"/>
      <c r="M15" s="38"/>
      <c r="N15" s="38"/>
      <c r="O15" s="41">
        <f t="shared" si="4"/>
        <v>0</v>
      </c>
      <c r="P15" s="38">
        <v>0</v>
      </c>
      <c r="Q15" s="38">
        <v>0</v>
      </c>
      <c r="R15" s="38">
        <v>0</v>
      </c>
      <c r="S15" s="38">
        <v>0</v>
      </c>
    </row>
    <row r="16" spans="1:19" ht="24.75" customHeight="1">
      <c r="A16" s="39" t="s">
        <v>547</v>
      </c>
      <c r="B16" s="38">
        <v>0</v>
      </c>
      <c r="C16" s="41"/>
      <c r="D16" s="41"/>
      <c r="E16" s="41">
        <f t="shared" si="3"/>
        <v>0</v>
      </c>
      <c r="F16" s="41">
        <f t="shared" si="3"/>
        <v>0</v>
      </c>
      <c r="G16" s="41"/>
      <c r="H16" s="38"/>
      <c r="I16" s="38"/>
      <c r="J16" s="38"/>
      <c r="K16" s="41">
        <f t="shared" si="6"/>
        <v>0</v>
      </c>
      <c r="L16" s="38"/>
      <c r="M16" s="38"/>
      <c r="N16" s="38"/>
      <c r="O16" s="41">
        <f t="shared" si="4"/>
        <v>0</v>
      </c>
      <c r="P16" s="38">
        <v>0</v>
      </c>
      <c r="Q16" s="38">
        <v>0</v>
      </c>
      <c r="R16" s="38">
        <v>0</v>
      </c>
      <c r="S16" s="38">
        <v>0</v>
      </c>
    </row>
    <row r="17" spans="1:19" ht="24.75" customHeight="1">
      <c r="A17" s="39" t="s">
        <v>891</v>
      </c>
      <c r="B17" s="38"/>
      <c r="C17" s="41"/>
      <c r="D17" s="41"/>
      <c r="E17" s="41">
        <f>SUM(I17,M17,Q17)</f>
        <v>0</v>
      </c>
      <c r="F17" s="41">
        <f>SUM(J17,N17,R17)</f>
        <v>0</v>
      </c>
      <c r="G17" s="41"/>
      <c r="H17" s="38"/>
      <c r="I17" s="38"/>
      <c r="J17" s="38"/>
      <c r="K17" s="41">
        <f t="shared" si="6"/>
        <v>0</v>
      </c>
      <c r="L17" s="38"/>
      <c r="M17" s="38"/>
      <c r="N17" s="38"/>
      <c r="O17" s="41">
        <f t="shared" si="4"/>
        <v>0</v>
      </c>
      <c r="P17" s="38"/>
      <c r="Q17" s="38"/>
      <c r="R17" s="38"/>
      <c r="S17" s="38"/>
    </row>
    <row r="18" spans="1:19" ht="24.75" customHeight="1">
      <c r="A18" s="51" t="s">
        <v>562</v>
      </c>
      <c r="B18" s="52">
        <f>SUM(B19)</f>
        <v>0</v>
      </c>
      <c r="C18" s="41">
        <f t="shared" si="2"/>
        <v>4</v>
      </c>
      <c r="D18" s="41">
        <f t="shared" si="3"/>
        <v>4</v>
      </c>
      <c r="E18" s="41">
        <f t="shared" si="3"/>
        <v>0</v>
      </c>
      <c r="F18" s="41">
        <f t="shared" si="3"/>
        <v>0</v>
      </c>
      <c r="G18" s="41">
        <f t="shared" si="5"/>
        <v>4</v>
      </c>
      <c r="H18" s="52">
        <f>SUM(H19)</f>
        <v>4</v>
      </c>
      <c r="I18" s="52">
        <f>SUM(I19)</f>
        <v>0</v>
      </c>
      <c r="J18" s="52">
        <f>SUM(J19)</f>
        <v>0</v>
      </c>
      <c r="K18" s="41">
        <f t="shared" si="6"/>
        <v>0</v>
      </c>
      <c r="L18" s="52">
        <f>SUM(L19)</f>
        <v>0</v>
      </c>
      <c r="M18" s="52">
        <f>SUM(M19)</f>
        <v>0</v>
      </c>
      <c r="N18" s="52">
        <f>SUM(N19)</f>
        <v>0</v>
      </c>
      <c r="O18" s="41">
        <f t="shared" si="4"/>
        <v>0</v>
      </c>
      <c r="P18" s="52">
        <f>SUM(P19)</f>
        <v>0</v>
      </c>
      <c r="Q18" s="52">
        <f>SUM(Q19)</f>
        <v>0</v>
      </c>
      <c r="R18" s="52">
        <f>SUM(R19)</f>
        <v>0</v>
      </c>
      <c r="S18" s="52"/>
    </row>
    <row r="19" spans="1:19" ht="24.75" customHeight="1">
      <c r="A19" s="53" t="s">
        <v>892</v>
      </c>
      <c r="B19" s="54"/>
      <c r="C19" s="41">
        <f t="shared" si="2"/>
        <v>4</v>
      </c>
      <c r="D19" s="41">
        <f t="shared" si="3"/>
        <v>4</v>
      </c>
      <c r="E19" s="41">
        <f t="shared" si="3"/>
        <v>0</v>
      </c>
      <c r="F19" s="41">
        <f t="shared" si="3"/>
        <v>0</v>
      </c>
      <c r="G19" s="41">
        <f t="shared" si="5"/>
        <v>4</v>
      </c>
      <c r="H19" s="54">
        <v>4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</sheetData>
  <sheetProtection/>
  <mergeCells count="14">
    <mergeCell ref="A1:S1"/>
    <mergeCell ref="A2:S2"/>
    <mergeCell ref="C3:F3"/>
    <mergeCell ref="G3:R3"/>
    <mergeCell ref="G4:J4"/>
    <mergeCell ref="K4:N4"/>
    <mergeCell ref="O4:R4"/>
    <mergeCell ref="A3:A5"/>
    <mergeCell ref="B3:B5"/>
    <mergeCell ref="C4:C5"/>
    <mergeCell ref="D4:D5"/>
    <mergeCell ref="E4:E5"/>
    <mergeCell ref="F4:F5"/>
    <mergeCell ref="S3:S5"/>
  </mergeCells>
  <printOptions horizontalCentered="1"/>
  <pageMargins left="0.2" right="0.28" top="0.55" bottom="0.67" header="0.35" footer="0.39"/>
  <pageSetup horizontalDpi="600" verticalDpi="600" orientation="landscape" paperSize="9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31"/>
  <sheetViews>
    <sheetView showGridLines="0" showZeros="0" workbookViewId="0" topLeftCell="A4">
      <selection activeCell="D19" sqref="D19"/>
    </sheetView>
  </sheetViews>
  <sheetFormatPr defaultColWidth="9.125" defaultRowHeight="14.25"/>
  <cols>
    <col min="1" max="1" width="46.50390625" style="0" customWidth="1"/>
    <col min="2" max="2" width="23.50390625" style="0" customWidth="1"/>
  </cols>
  <sheetData>
    <row r="1" spans="1:2" ht="33.75" customHeight="1">
      <c r="A1" s="33" t="s">
        <v>893</v>
      </c>
      <c r="B1" s="33"/>
    </row>
    <row r="2" spans="1:2" ht="16.5" customHeight="1">
      <c r="A2" s="34" t="s">
        <v>876</v>
      </c>
      <c r="B2" s="34"/>
    </row>
    <row r="3" spans="1:2" ht="16.5" customHeight="1">
      <c r="A3" s="35" t="s">
        <v>894</v>
      </c>
      <c r="B3" s="36" t="s">
        <v>895</v>
      </c>
    </row>
    <row r="4" spans="1:2" ht="16.5" customHeight="1">
      <c r="A4" s="37" t="s">
        <v>896</v>
      </c>
      <c r="B4" s="38">
        <v>1</v>
      </c>
    </row>
    <row r="5" spans="1:2" ht="16.5" customHeight="1">
      <c r="A5" s="39" t="s">
        <v>897</v>
      </c>
      <c r="B5" s="40">
        <v>1</v>
      </c>
    </row>
    <row r="6" spans="1:2" ht="16.5" customHeight="1">
      <c r="A6" s="37" t="s">
        <v>898</v>
      </c>
      <c r="B6" s="38">
        <v>1</v>
      </c>
    </row>
    <row r="7" spans="1:2" ht="16.5" customHeight="1">
      <c r="A7" s="39" t="s">
        <v>899</v>
      </c>
      <c r="B7" s="38">
        <v>1</v>
      </c>
    </row>
    <row r="8" spans="1:2" ht="16.5" customHeight="1">
      <c r="A8" s="37" t="s">
        <v>900</v>
      </c>
      <c r="B8" s="38"/>
    </row>
    <row r="9" spans="1:2" ht="16.5" customHeight="1">
      <c r="A9" s="37" t="s">
        <v>901</v>
      </c>
      <c r="B9" s="41">
        <f>B10+B11</f>
        <v>0</v>
      </c>
    </row>
    <row r="10" spans="1:2" ht="16.5" customHeight="1">
      <c r="A10" s="39" t="s">
        <v>902</v>
      </c>
      <c r="B10" s="38"/>
    </row>
    <row r="11" spans="1:2" ht="16.5" customHeight="1">
      <c r="A11" s="39" t="s">
        <v>903</v>
      </c>
      <c r="B11" s="38"/>
    </row>
    <row r="12" spans="1:2" ht="16.5" customHeight="1">
      <c r="A12" s="39" t="s">
        <v>904</v>
      </c>
      <c r="B12" s="38"/>
    </row>
    <row r="13" spans="1:2" ht="16.5" customHeight="1">
      <c r="A13" s="37" t="s">
        <v>905</v>
      </c>
      <c r="B13" s="41">
        <f>SUM(B14:B17)</f>
        <v>6</v>
      </c>
    </row>
    <row r="14" spans="1:2" ht="16.5" customHeight="1">
      <c r="A14" s="39" t="s">
        <v>906</v>
      </c>
      <c r="B14" s="38"/>
    </row>
    <row r="15" spans="1:2" ht="16.5" customHeight="1">
      <c r="A15" s="39" t="s">
        <v>907</v>
      </c>
      <c r="B15" s="38">
        <v>3</v>
      </c>
    </row>
    <row r="16" spans="1:2" ht="16.5" customHeight="1">
      <c r="A16" s="39" t="s">
        <v>908</v>
      </c>
      <c r="B16" s="38"/>
    </row>
    <row r="17" spans="1:2" ht="16.5" customHeight="1">
      <c r="A17" s="39" t="s">
        <v>909</v>
      </c>
      <c r="B17" s="38">
        <v>3</v>
      </c>
    </row>
    <row r="18" spans="1:2" ht="16.5" customHeight="1">
      <c r="A18" s="37" t="s">
        <v>910</v>
      </c>
      <c r="B18" s="41">
        <f>SUM(B19:B20)</f>
        <v>29</v>
      </c>
    </row>
    <row r="19" spans="1:2" ht="16.5" customHeight="1">
      <c r="A19" s="39" t="s">
        <v>911</v>
      </c>
      <c r="B19" s="41">
        <f>'基本数字表'!G6</f>
        <v>19</v>
      </c>
    </row>
    <row r="20" spans="1:2" ht="16.5" customHeight="1">
      <c r="A20" s="39" t="s">
        <v>912</v>
      </c>
      <c r="B20" s="41">
        <f>'基本数字表'!K6</f>
        <v>10</v>
      </c>
    </row>
    <row r="21" spans="1:2" ht="16.5" customHeight="1">
      <c r="A21" s="39" t="s">
        <v>913</v>
      </c>
      <c r="B21" s="38"/>
    </row>
    <row r="22" spans="1:2" ht="16.5" customHeight="1">
      <c r="A22" s="37" t="s">
        <v>914</v>
      </c>
      <c r="B22" s="38"/>
    </row>
    <row r="23" spans="1:2" ht="16.5" customHeight="1">
      <c r="A23" s="37" t="s">
        <v>915</v>
      </c>
      <c r="B23" s="41">
        <f>SUM(B24:B25)</f>
        <v>4</v>
      </c>
    </row>
    <row r="24" spans="1:2" ht="15" customHeight="1">
      <c r="A24" s="39" t="s">
        <v>916</v>
      </c>
      <c r="B24" s="42">
        <v>0</v>
      </c>
    </row>
    <row r="25" spans="1:2" ht="16.5" customHeight="1">
      <c r="A25" s="39" t="s">
        <v>917</v>
      </c>
      <c r="B25" s="42">
        <v>4</v>
      </c>
    </row>
    <row r="26" spans="1:2" ht="16.5" customHeight="1">
      <c r="A26" s="37" t="s">
        <v>918</v>
      </c>
      <c r="B26" s="43"/>
    </row>
    <row r="27" spans="1:2" ht="16.5" customHeight="1">
      <c r="A27" s="39" t="s">
        <v>919</v>
      </c>
      <c r="B27" s="38">
        <v>1</v>
      </c>
    </row>
    <row r="28" spans="1:2" ht="16.5" customHeight="1">
      <c r="A28" s="39" t="s">
        <v>920</v>
      </c>
      <c r="B28" s="38"/>
    </row>
    <row r="29" spans="1:2" ht="16.5" customHeight="1">
      <c r="A29" s="39" t="s">
        <v>921</v>
      </c>
      <c r="B29" s="38"/>
    </row>
    <row r="30" spans="1:2" ht="16.5" customHeight="1">
      <c r="A30" s="39" t="s">
        <v>922</v>
      </c>
      <c r="B30" s="38"/>
    </row>
    <row r="31" spans="1:2" ht="16.5" customHeight="1">
      <c r="A31" s="44" t="s">
        <v>923</v>
      </c>
      <c r="B31" s="38">
        <v>13</v>
      </c>
    </row>
  </sheetData>
  <sheetProtection/>
  <mergeCells count="2">
    <mergeCell ref="A1:B1"/>
    <mergeCell ref="A2:B2"/>
  </mergeCells>
  <printOptions horizontalCentered="1"/>
  <pageMargins left="0.35" right="0.31" top="0.35" bottom="0.47" header="0.2" footer="0.24"/>
  <pageSetup horizontalDpi="600" verticalDpi="600" orientation="portrait" paperSize="9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G50"/>
  <sheetViews>
    <sheetView tabSelected="1" zoomScale="70" zoomScaleNormal="70" zoomScaleSheetLayoutView="100" workbookViewId="0" topLeftCell="G10">
      <selection activeCell="S41" sqref="S41"/>
    </sheetView>
  </sheetViews>
  <sheetFormatPr defaultColWidth="8.00390625" defaultRowHeight="14.25"/>
  <cols>
    <col min="1" max="3" width="2.75390625" style="1" customWidth="1"/>
    <col min="4" max="4" width="32.75390625" style="1" customWidth="1"/>
    <col min="5" max="21" width="14.00390625" style="1" customWidth="1"/>
    <col min="22" max="22" width="14.00390625" style="2" customWidth="1"/>
    <col min="23" max="111" width="14.00390625" style="1" customWidth="1"/>
    <col min="112" max="112" width="8.50390625" style="1" bestFit="1" customWidth="1"/>
    <col min="113" max="16384" width="8.00390625" style="1" customWidth="1"/>
  </cols>
  <sheetData>
    <row r="1" spans="22:57" s="1" customFormat="1" ht="27.75">
      <c r="V1" s="2"/>
      <c r="BE1" s="24" t="s">
        <v>924</v>
      </c>
    </row>
    <row r="2" spans="22:111" s="1" customFormat="1" ht="15">
      <c r="V2" s="2"/>
      <c r="DG2" s="28" t="s">
        <v>925</v>
      </c>
    </row>
    <row r="3" spans="1:111" s="1" customFormat="1" ht="15">
      <c r="A3" s="3" t="s">
        <v>926</v>
      </c>
      <c r="V3" s="2"/>
      <c r="BE3" s="25" t="s">
        <v>927</v>
      </c>
      <c r="DG3" s="28" t="s">
        <v>928</v>
      </c>
    </row>
    <row r="4" spans="1:111" s="1" customFormat="1" ht="15" customHeight="1">
      <c r="A4" s="4" t="s">
        <v>894</v>
      </c>
      <c r="B4" s="5"/>
      <c r="C4" s="5"/>
      <c r="D4" s="5"/>
      <c r="E4" s="5" t="s">
        <v>819</v>
      </c>
      <c r="F4" s="6" t="s">
        <v>929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930</v>
      </c>
      <c r="U4" s="6"/>
      <c r="V4" s="20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 t="s">
        <v>931</v>
      </c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 t="s">
        <v>932</v>
      </c>
      <c r="BI4" s="6"/>
      <c r="BJ4" s="6"/>
      <c r="BK4" s="6"/>
      <c r="BL4" s="6"/>
      <c r="BM4" s="6" t="s">
        <v>933</v>
      </c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 t="s">
        <v>934</v>
      </c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 t="s">
        <v>935</v>
      </c>
      <c r="CR4" s="6"/>
      <c r="CS4" s="6"/>
      <c r="CT4" s="6" t="s">
        <v>936</v>
      </c>
      <c r="CU4" s="6"/>
      <c r="CV4" s="6"/>
      <c r="CW4" s="6"/>
      <c r="CX4" s="6"/>
      <c r="CY4" s="6"/>
      <c r="CZ4" s="6" t="s">
        <v>937</v>
      </c>
      <c r="DA4" s="6"/>
      <c r="DB4" s="6"/>
      <c r="DC4" s="6" t="s">
        <v>615</v>
      </c>
      <c r="DD4" s="6"/>
      <c r="DE4" s="6"/>
      <c r="DF4" s="6"/>
      <c r="DG4" s="29"/>
    </row>
    <row r="5" spans="1:111" s="1" customFormat="1" ht="15" customHeight="1">
      <c r="A5" s="7" t="s">
        <v>938</v>
      </c>
      <c r="B5" s="8"/>
      <c r="C5" s="8"/>
      <c r="D5" s="8" t="s">
        <v>177</v>
      </c>
      <c r="E5" s="8"/>
      <c r="F5" s="8" t="s">
        <v>887</v>
      </c>
      <c r="G5" s="8" t="s">
        <v>939</v>
      </c>
      <c r="H5" s="8" t="s">
        <v>940</v>
      </c>
      <c r="I5" s="8" t="s">
        <v>941</v>
      </c>
      <c r="J5" s="8" t="s">
        <v>942</v>
      </c>
      <c r="K5" s="8" t="s">
        <v>943</v>
      </c>
      <c r="L5" s="8" t="s">
        <v>944</v>
      </c>
      <c r="M5" s="8" t="s">
        <v>945</v>
      </c>
      <c r="N5" s="8" t="s">
        <v>946</v>
      </c>
      <c r="O5" s="8" t="s">
        <v>947</v>
      </c>
      <c r="P5" s="8" t="s">
        <v>948</v>
      </c>
      <c r="Q5" s="8" t="s">
        <v>949</v>
      </c>
      <c r="R5" s="8" t="s">
        <v>950</v>
      </c>
      <c r="S5" s="8" t="s">
        <v>951</v>
      </c>
      <c r="T5" s="8" t="s">
        <v>887</v>
      </c>
      <c r="U5" s="8" t="s">
        <v>952</v>
      </c>
      <c r="V5" s="21" t="s">
        <v>953</v>
      </c>
      <c r="W5" s="8" t="s">
        <v>954</v>
      </c>
      <c r="X5" s="8" t="s">
        <v>955</v>
      </c>
      <c r="Y5" s="8" t="s">
        <v>956</v>
      </c>
      <c r="Z5" s="8" t="s">
        <v>957</v>
      </c>
      <c r="AA5" s="8" t="s">
        <v>958</v>
      </c>
      <c r="AB5" s="8" t="s">
        <v>959</v>
      </c>
      <c r="AC5" s="8" t="s">
        <v>960</v>
      </c>
      <c r="AD5" s="8" t="s">
        <v>961</v>
      </c>
      <c r="AE5" s="8" t="s">
        <v>962</v>
      </c>
      <c r="AF5" s="8" t="s">
        <v>963</v>
      </c>
      <c r="AG5" s="8" t="s">
        <v>964</v>
      </c>
      <c r="AH5" s="8" t="s">
        <v>965</v>
      </c>
      <c r="AI5" s="8" t="s">
        <v>966</v>
      </c>
      <c r="AJ5" s="8" t="s">
        <v>967</v>
      </c>
      <c r="AK5" s="8" t="s">
        <v>968</v>
      </c>
      <c r="AL5" s="8" t="s">
        <v>969</v>
      </c>
      <c r="AM5" s="8" t="s">
        <v>970</v>
      </c>
      <c r="AN5" s="8" t="s">
        <v>971</v>
      </c>
      <c r="AO5" s="8" t="s">
        <v>972</v>
      </c>
      <c r="AP5" s="8" t="s">
        <v>973</v>
      </c>
      <c r="AQ5" s="8" t="s">
        <v>974</v>
      </c>
      <c r="AR5" s="8" t="s">
        <v>975</v>
      </c>
      <c r="AS5" s="8" t="s">
        <v>976</v>
      </c>
      <c r="AT5" s="8" t="s">
        <v>977</v>
      </c>
      <c r="AU5" s="8" t="s">
        <v>978</v>
      </c>
      <c r="AV5" s="8" t="s">
        <v>887</v>
      </c>
      <c r="AW5" s="8" t="s">
        <v>979</v>
      </c>
      <c r="AX5" s="8" t="s">
        <v>980</v>
      </c>
      <c r="AY5" s="8" t="s">
        <v>981</v>
      </c>
      <c r="AZ5" s="8" t="s">
        <v>982</v>
      </c>
      <c r="BA5" s="8" t="s">
        <v>983</v>
      </c>
      <c r="BB5" s="8" t="s">
        <v>984</v>
      </c>
      <c r="BC5" s="8" t="s">
        <v>985</v>
      </c>
      <c r="BD5" s="8" t="s">
        <v>986</v>
      </c>
      <c r="BE5" s="8" t="s">
        <v>987</v>
      </c>
      <c r="BF5" s="8" t="s">
        <v>988</v>
      </c>
      <c r="BG5" s="8" t="s">
        <v>989</v>
      </c>
      <c r="BH5" s="8" t="s">
        <v>887</v>
      </c>
      <c r="BI5" s="8" t="s">
        <v>990</v>
      </c>
      <c r="BJ5" s="8" t="s">
        <v>991</v>
      </c>
      <c r="BK5" s="8" t="s">
        <v>992</v>
      </c>
      <c r="BL5" s="8" t="s">
        <v>993</v>
      </c>
      <c r="BM5" s="8" t="s">
        <v>887</v>
      </c>
      <c r="BN5" s="8" t="s">
        <v>994</v>
      </c>
      <c r="BO5" s="8" t="s">
        <v>995</v>
      </c>
      <c r="BP5" s="8" t="s">
        <v>996</v>
      </c>
      <c r="BQ5" s="8" t="s">
        <v>997</v>
      </c>
      <c r="BR5" s="8" t="s">
        <v>998</v>
      </c>
      <c r="BS5" s="8" t="s">
        <v>999</v>
      </c>
      <c r="BT5" s="8" t="s">
        <v>1000</v>
      </c>
      <c r="BU5" s="8" t="s">
        <v>1001</v>
      </c>
      <c r="BV5" s="8" t="s">
        <v>1002</v>
      </c>
      <c r="BW5" s="8" t="s">
        <v>1003</v>
      </c>
      <c r="BX5" s="8" t="s">
        <v>1004</v>
      </c>
      <c r="BY5" s="8" t="s">
        <v>1005</v>
      </c>
      <c r="BZ5" s="8" t="s">
        <v>887</v>
      </c>
      <c r="CA5" s="8" t="s">
        <v>994</v>
      </c>
      <c r="CB5" s="8" t="s">
        <v>995</v>
      </c>
      <c r="CC5" s="8" t="s">
        <v>996</v>
      </c>
      <c r="CD5" s="8" t="s">
        <v>997</v>
      </c>
      <c r="CE5" s="8" t="s">
        <v>998</v>
      </c>
      <c r="CF5" s="8" t="s">
        <v>999</v>
      </c>
      <c r="CG5" s="8" t="s">
        <v>1000</v>
      </c>
      <c r="CH5" s="8" t="s">
        <v>1006</v>
      </c>
      <c r="CI5" s="8" t="s">
        <v>1007</v>
      </c>
      <c r="CJ5" s="8" t="s">
        <v>1008</v>
      </c>
      <c r="CK5" s="8" t="s">
        <v>1009</v>
      </c>
      <c r="CL5" s="8" t="s">
        <v>1001</v>
      </c>
      <c r="CM5" s="8" t="s">
        <v>1002</v>
      </c>
      <c r="CN5" s="8" t="s">
        <v>1003</v>
      </c>
      <c r="CO5" s="8" t="s">
        <v>1004</v>
      </c>
      <c r="CP5" s="8" t="s">
        <v>1010</v>
      </c>
      <c r="CQ5" s="8" t="s">
        <v>887</v>
      </c>
      <c r="CR5" s="8" t="s">
        <v>1011</v>
      </c>
      <c r="CS5" s="8" t="s">
        <v>1012</v>
      </c>
      <c r="CT5" s="8" t="s">
        <v>887</v>
      </c>
      <c r="CU5" s="8" t="s">
        <v>1011</v>
      </c>
      <c r="CV5" s="8" t="s">
        <v>1013</v>
      </c>
      <c r="CW5" s="8" t="s">
        <v>1014</v>
      </c>
      <c r="CX5" s="8" t="s">
        <v>1015</v>
      </c>
      <c r="CY5" s="8" t="s">
        <v>1012</v>
      </c>
      <c r="CZ5" s="8" t="s">
        <v>887</v>
      </c>
      <c r="DA5" s="8" t="s">
        <v>1016</v>
      </c>
      <c r="DB5" s="8" t="s">
        <v>1017</v>
      </c>
      <c r="DC5" s="8" t="s">
        <v>887</v>
      </c>
      <c r="DD5" s="8" t="s">
        <v>1018</v>
      </c>
      <c r="DE5" s="8" t="s">
        <v>1019</v>
      </c>
      <c r="DF5" s="8" t="s">
        <v>1020</v>
      </c>
      <c r="DG5" s="30" t="s">
        <v>615</v>
      </c>
    </row>
    <row r="6" spans="1:111" s="1" customFormat="1" ht="1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21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30"/>
    </row>
    <row r="7" spans="1:111" s="1" customFormat="1" ht="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21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30"/>
    </row>
    <row r="8" spans="1:111" s="1" customFormat="1" ht="15" customHeight="1">
      <c r="A8" s="7" t="s">
        <v>1021</v>
      </c>
      <c r="B8" s="8" t="s">
        <v>1022</v>
      </c>
      <c r="C8" s="8" t="s">
        <v>1023</v>
      </c>
      <c r="D8" s="8" t="s">
        <v>1024</v>
      </c>
      <c r="E8" s="8" t="s">
        <v>1025</v>
      </c>
      <c r="F8" s="8" t="s">
        <v>1026</v>
      </c>
      <c r="G8" s="8" t="s">
        <v>1027</v>
      </c>
      <c r="H8" s="8" t="s">
        <v>1028</v>
      </c>
      <c r="I8" s="8" t="s">
        <v>1029</v>
      </c>
      <c r="J8" s="8" t="s">
        <v>1030</v>
      </c>
      <c r="K8" s="8" t="s">
        <v>1031</v>
      </c>
      <c r="L8" s="8" t="s">
        <v>1032</v>
      </c>
      <c r="M8" s="8" t="s">
        <v>1033</v>
      </c>
      <c r="N8" s="8" t="s">
        <v>1034</v>
      </c>
      <c r="O8" s="8" t="s">
        <v>1035</v>
      </c>
      <c r="P8" s="8" t="s">
        <v>1036</v>
      </c>
      <c r="Q8" s="8" t="s">
        <v>1037</v>
      </c>
      <c r="R8" s="8" t="s">
        <v>1038</v>
      </c>
      <c r="S8" s="8" t="s">
        <v>1039</v>
      </c>
      <c r="T8" s="8" t="s">
        <v>1040</v>
      </c>
      <c r="U8" s="8" t="s">
        <v>1041</v>
      </c>
      <c r="V8" s="21" t="s">
        <v>1042</v>
      </c>
      <c r="W8" s="8" t="s">
        <v>1043</v>
      </c>
      <c r="X8" s="8" t="s">
        <v>1044</v>
      </c>
      <c r="Y8" s="8" t="s">
        <v>1045</v>
      </c>
      <c r="Z8" s="8" t="s">
        <v>1046</v>
      </c>
      <c r="AA8" s="8" t="s">
        <v>1047</v>
      </c>
      <c r="AB8" s="8" t="s">
        <v>1048</v>
      </c>
      <c r="AC8" s="8" t="s">
        <v>1049</v>
      </c>
      <c r="AD8" s="8" t="s">
        <v>1050</v>
      </c>
      <c r="AE8" s="8" t="s">
        <v>1051</v>
      </c>
      <c r="AF8" s="8" t="s">
        <v>1052</v>
      </c>
      <c r="AG8" s="8" t="s">
        <v>1053</v>
      </c>
      <c r="AH8" s="8" t="s">
        <v>1054</v>
      </c>
      <c r="AI8" s="8" t="s">
        <v>1055</v>
      </c>
      <c r="AJ8" s="8" t="s">
        <v>1056</v>
      </c>
      <c r="AK8" s="8" t="s">
        <v>1057</v>
      </c>
      <c r="AL8" s="8" t="s">
        <v>1058</v>
      </c>
      <c r="AM8" s="8" t="s">
        <v>1059</v>
      </c>
      <c r="AN8" s="8" t="s">
        <v>1060</v>
      </c>
      <c r="AO8" s="8" t="s">
        <v>1061</v>
      </c>
      <c r="AP8" s="8" t="s">
        <v>1062</v>
      </c>
      <c r="AQ8" s="8" t="s">
        <v>1063</v>
      </c>
      <c r="AR8" s="8" t="s">
        <v>1064</v>
      </c>
      <c r="AS8" s="8" t="s">
        <v>1065</v>
      </c>
      <c r="AT8" s="8" t="s">
        <v>1066</v>
      </c>
      <c r="AU8" s="8" t="s">
        <v>1067</v>
      </c>
      <c r="AV8" s="8" t="s">
        <v>1068</v>
      </c>
      <c r="AW8" s="8" t="s">
        <v>1069</v>
      </c>
      <c r="AX8" s="8" t="s">
        <v>1070</v>
      </c>
      <c r="AY8" s="8" t="s">
        <v>1071</v>
      </c>
      <c r="AZ8" s="8" t="s">
        <v>1072</v>
      </c>
      <c r="BA8" s="8" t="s">
        <v>1073</v>
      </c>
      <c r="BB8" s="8" t="s">
        <v>1074</v>
      </c>
      <c r="BC8" s="8" t="s">
        <v>1075</v>
      </c>
      <c r="BD8" s="8" t="s">
        <v>1076</v>
      </c>
      <c r="BE8" s="8" t="s">
        <v>1077</v>
      </c>
      <c r="BF8" s="8" t="s">
        <v>1078</v>
      </c>
      <c r="BG8" s="8" t="s">
        <v>1079</v>
      </c>
      <c r="BH8" s="8" t="s">
        <v>1080</v>
      </c>
      <c r="BI8" s="8" t="s">
        <v>1081</v>
      </c>
      <c r="BJ8" s="8" t="s">
        <v>1082</v>
      </c>
      <c r="BK8" s="8" t="s">
        <v>1083</v>
      </c>
      <c r="BL8" s="8" t="s">
        <v>1084</v>
      </c>
      <c r="BM8" s="8" t="s">
        <v>1085</v>
      </c>
      <c r="BN8" s="8" t="s">
        <v>1086</v>
      </c>
      <c r="BO8" s="8" t="s">
        <v>1087</v>
      </c>
      <c r="BP8" s="8" t="s">
        <v>1088</v>
      </c>
      <c r="BQ8" s="8" t="s">
        <v>1089</v>
      </c>
      <c r="BR8" s="8" t="s">
        <v>1090</v>
      </c>
      <c r="BS8" s="8" t="s">
        <v>1091</v>
      </c>
      <c r="BT8" s="8" t="s">
        <v>1092</v>
      </c>
      <c r="BU8" s="8" t="s">
        <v>1093</v>
      </c>
      <c r="BV8" s="8" t="s">
        <v>1094</v>
      </c>
      <c r="BW8" s="8" t="s">
        <v>1095</v>
      </c>
      <c r="BX8" s="8" t="s">
        <v>1096</v>
      </c>
      <c r="BY8" s="8" t="s">
        <v>1097</v>
      </c>
      <c r="BZ8" s="8" t="s">
        <v>1098</v>
      </c>
      <c r="CA8" s="8" t="s">
        <v>1099</v>
      </c>
      <c r="CB8" s="8" t="s">
        <v>1100</v>
      </c>
      <c r="CC8" s="8" t="s">
        <v>1101</v>
      </c>
      <c r="CD8" s="8" t="s">
        <v>1102</v>
      </c>
      <c r="CE8" s="8" t="s">
        <v>1103</v>
      </c>
      <c r="CF8" s="8" t="s">
        <v>1104</v>
      </c>
      <c r="CG8" s="8" t="s">
        <v>1105</v>
      </c>
      <c r="CH8" s="8" t="s">
        <v>1106</v>
      </c>
      <c r="CI8" s="8" t="s">
        <v>1107</v>
      </c>
      <c r="CJ8" s="8" t="s">
        <v>1108</v>
      </c>
      <c r="CK8" s="8" t="s">
        <v>1109</v>
      </c>
      <c r="CL8" s="8" t="s">
        <v>1110</v>
      </c>
      <c r="CM8" s="8" t="s">
        <v>1111</v>
      </c>
      <c r="CN8" s="8" t="s">
        <v>1112</v>
      </c>
      <c r="CO8" s="8" t="s">
        <v>1113</v>
      </c>
      <c r="CP8" s="8" t="s">
        <v>1114</v>
      </c>
      <c r="CQ8" s="8" t="s">
        <v>1115</v>
      </c>
      <c r="CR8" s="8" t="s">
        <v>1116</v>
      </c>
      <c r="CS8" s="8" t="s">
        <v>1117</v>
      </c>
      <c r="CT8" s="8" t="s">
        <v>1118</v>
      </c>
      <c r="CU8" s="8" t="s">
        <v>1119</v>
      </c>
      <c r="CV8" s="8" t="s">
        <v>1120</v>
      </c>
      <c r="CW8" s="8" t="s">
        <v>1121</v>
      </c>
      <c r="CX8" s="8" t="s">
        <v>1122</v>
      </c>
      <c r="CY8" s="8" t="s">
        <v>1123</v>
      </c>
      <c r="CZ8" s="8" t="s">
        <v>1124</v>
      </c>
      <c r="DA8" s="8" t="s">
        <v>1125</v>
      </c>
      <c r="DB8" s="8" t="s">
        <v>1126</v>
      </c>
      <c r="DC8" s="8" t="s">
        <v>1127</v>
      </c>
      <c r="DD8" s="8" t="s">
        <v>1128</v>
      </c>
      <c r="DE8" s="8" t="s">
        <v>1129</v>
      </c>
      <c r="DF8" s="8" t="s">
        <v>1130</v>
      </c>
      <c r="DG8" s="30" t="s">
        <v>1131</v>
      </c>
    </row>
    <row r="9" spans="1:111" s="1" customFormat="1" ht="15" customHeight="1">
      <c r="A9" s="7"/>
      <c r="B9" s="8"/>
      <c r="C9" s="8"/>
      <c r="D9" s="8" t="s">
        <v>819</v>
      </c>
      <c r="E9" s="9">
        <v>5410612.87</v>
      </c>
      <c r="F9" s="9">
        <v>2685496.2</v>
      </c>
      <c r="G9" s="9">
        <v>929870</v>
      </c>
      <c r="H9" s="9">
        <v>573480</v>
      </c>
      <c r="I9" s="9">
        <v>374000</v>
      </c>
      <c r="J9" s="9"/>
      <c r="K9" s="9">
        <v>105680</v>
      </c>
      <c r="L9" s="9">
        <v>296075.1</v>
      </c>
      <c r="M9" s="9">
        <v>0</v>
      </c>
      <c r="N9" s="9">
        <v>171551.1</v>
      </c>
      <c r="O9" s="9">
        <v>0</v>
      </c>
      <c r="P9" s="9">
        <v>0</v>
      </c>
      <c r="Q9" s="9">
        <v>234840</v>
      </c>
      <c r="R9" s="9">
        <v>0</v>
      </c>
      <c r="S9" s="9">
        <v>0</v>
      </c>
      <c r="T9" s="9">
        <v>2246364.67</v>
      </c>
      <c r="U9" s="9">
        <v>163200</v>
      </c>
      <c r="V9" s="22">
        <v>83542.02</v>
      </c>
      <c r="W9" s="9">
        <v>0</v>
      </c>
      <c r="X9" s="9">
        <v>0</v>
      </c>
      <c r="Y9" s="9">
        <v>0</v>
      </c>
      <c r="Z9" s="9">
        <v>86000</v>
      </c>
      <c r="AA9" s="9">
        <v>0</v>
      </c>
      <c r="AB9" s="9">
        <v>0</v>
      </c>
      <c r="AC9" s="9">
        <v>0</v>
      </c>
      <c r="AD9" s="9">
        <v>50481.78</v>
      </c>
      <c r="AE9" s="9">
        <v>0</v>
      </c>
      <c r="AF9" s="9">
        <v>0</v>
      </c>
      <c r="AG9" s="9">
        <v>0</v>
      </c>
      <c r="AH9" s="9">
        <v>0</v>
      </c>
      <c r="AI9" s="9">
        <v>6000</v>
      </c>
      <c r="AJ9" s="9">
        <v>97001.24</v>
      </c>
      <c r="AK9" s="9">
        <v>0</v>
      </c>
      <c r="AL9" s="9">
        <v>0</v>
      </c>
      <c r="AM9" s="9">
        <v>0</v>
      </c>
      <c r="AN9" s="9">
        <v>391868</v>
      </c>
      <c r="AO9" s="9">
        <v>896000</v>
      </c>
      <c r="AP9" s="9">
        <v>0</v>
      </c>
      <c r="AQ9" s="9">
        <v>0</v>
      </c>
      <c r="AR9" s="9">
        <v>130700</v>
      </c>
      <c r="AS9" s="9">
        <v>86829</v>
      </c>
      <c r="AT9" s="9">
        <v>0</v>
      </c>
      <c r="AU9" s="9">
        <v>254750.63</v>
      </c>
      <c r="AV9" s="9">
        <v>478752</v>
      </c>
      <c r="AW9" s="9">
        <v>0</v>
      </c>
      <c r="AX9" s="9">
        <v>0</v>
      </c>
      <c r="AY9" s="9">
        <v>0</v>
      </c>
      <c r="AZ9" s="9">
        <v>0</v>
      </c>
      <c r="BA9" s="9">
        <v>348752</v>
      </c>
      <c r="BB9" s="9">
        <v>70000</v>
      </c>
      <c r="BC9" s="9">
        <v>0</v>
      </c>
      <c r="BD9" s="9">
        <v>0</v>
      </c>
      <c r="BE9" s="9">
        <v>0</v>
      </c>
      <c r="BF9" s="9">
        <v>0</v>
      </c>
      <c r="BG9" s="9">
        <v>60000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26" t="s">
        <v>1132</v>
      </c>
      <c r="BN9" s="26" t="s">
        <v>1132</v>
      </c>
      <c r="BO9" s="26" t="s">
        <v>1132</v>
      </c>
      <c r="BP9" s="26" t="s">
        <v>1132</v>
      </c>
      <c r="BQ9" s="26" t="s">
        <v>1132</v>
      </c>
      <c r="BR9" s="26" t="s">
        <v>1132</v>
      </c>
      <c r="BS9" s="26" t="s">
        <v>1132</v>
      </c>
      <c r="BT9" s="26" t="s">
        <v>1132</v>
      </c>
      <c r="BU9" s="26" t="s">
        <v>1132</v>
      </c>
      <c r="BV9" s="26" t="s">
        <v>1132</v>
      </c>
      <c r="BW9" s="26" t="s">
        <v>1132</v>
      </c>
      <c r="BX9" s="26" t="s">
        <v>1132</v>
      </c>
      <c r="BY9" s="26" t="s">
        <v>1132</v>
      </c>
      <c r="BZ9" s="9">
        <v>171900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171900</v>
      </c>
      <c r="CM9" s="9">
        <v>0</v>
      </c>
      <c r="CN9" s="9">
        <v>0</v>
      </c>
      <c r="CO9" s="9">
        <v>0</v>
      </c>
      <c r="CP9" s="9">
        <v>0</v>
      </c>
      <c r="CQ9" s="26" t="s">
        <v>1132</v>
      </c>
      <c r="CR9" s="26" t="s">
        <v>1132</v>
      </c>
      <c r="CS9" s="26" t="s">
        <v>1132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26" t="s">
        <v>1132</v>
      </c>
      <c r="DA9" s="26" t="s">
        <v>1132</v>
      </c>
      <c r="DB9" s="26" t="s">
        <v>1132</v>
      </c>
      <c r="DC9" s="9">
        <v>0</v>
      </c>
      <c r="DD9" s="9">
        <v>0</v>
      </c>
      <c r="DE9" s="9">
        <v>0</v>
      </c>
      <c r="DF9" s="9">
        <v>0</v>
      </c>
      <c r="DG9" s="31">
        <v>0</v>
      </c>
    </row>
    <row r="10" spans="1:111" s="1" customFormat="1" ht="15" customHeight="1">
      <c r="A10" s="10" t="s">
        <v>1133</v>
      </c>
      <c r="B10" s="11"/>
      <c r="C10" s="11"/>
      <c r="D10" s="11" t="s">
        <v>524</v>
      </c>
      <c r="E10" s="9">
        <v>2274773.34</v>
      </c>
      <c r="F10" s="9">
        <v>1505306</v>
      </c>
      <c r="G10" s="9">
        <v>710966</v>
      </c>
      <c r="H10" s="9">
        <v>439500</v>
      </c>
      <c r="I10" s="9">
        <v>342000</v>
      </c>
      <c r="J10" s="9"/>
      <c r="K10" s="9">
        <v>12840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634467.34</v>
      </c>
      <c r="U10" s="9">
        <v>122000</v>
      </c>
      <c r="V10" s="22">
        <v>50700</v>
      </c>
      <c r="W10" s="9">
        <v>0</v>
      </c>
      <c r="X10" s="9">
        <v>0</v>
      </c>
      <c r="Y10" s="9">
        <v>0</v>
      </c>
      <c r="Z10" s="9">
        <v>53000</v>
      </c>
      <c r="AA10" s="9">
        <v>0</v>
      </c>
      <c r="AB10" s="9">
        <v>0</v>
      </c>
      <c r="AC10" s="9">
        <v>0</v>
      </c>
      <c r="AD10" s="9">
        <v>28000</v>
      </c>
      <c r="AE10" s="9">
        <v>0</v>
      </c>
      <c r="AF10" s="9">
        <v>0</v>
      </c>
      <c r="AG10" s="9">
        <v>0</v>
      </c>
      <c r="AH10" s="9">
        <v>0</v>
      </c>
      <c r="AI10" s="9">
        <v>4000</v>
      </c>
      <c r="AJ10" s="9">
        <v>83601.24</v>
      </c>
      <c r="AK10" s="9">
        <v>0</v>
      </c>
      <c r="AL10" s="9">
        <v>0</v>
      </c>
      <c r="AM10" s="9">
        <v>0</v>
      </c>
      <c r="AN10" s="9">
        <v>15268</v>
      </c>
      <c r="AO10" s="9">
        <v>6000</v>
      </c>
      <c r="AP10" s="9">
        <v>0</v>
      </c>
      <c r="AQ10" s="9">
        <v>0</v>
      </c>
      <c r="AR10" s="9">
        <v>130700</v>
      </c>
      <c r="AS10" s="9">
        <v>67829</v>
      </c>
      <c r="AT10" s="9">
        <v>0</v>
      </c>
      <c r="AU10" s="9">
        <v>73369.1</v>
      </c>
      <c r="AV10" s="9">
        <v>135000</v>
      </c>
      <c r="AW10" s="9">
        <v>0</v>
      </c>
      <c r="AX10" s="9">
        <v>0</v>
      </c>
      <c r="AY10" s="9">
        <v>0</v>
      </c>
      <c r="AZ10" s="9">
        <v>0</v>
      </c>
      <c r="BA10" s="9">
        <v>5000</v>
      </c>
      <c r="BB10" s="9">
        <v>70000</v>
      </c>
      <c r="BC10" s="9">
        <v>0</v>
      </c>
      <c r="BD10" s="9">
        <v>0</v>
      </c>
      <c r="BE10" s="9">
        <v>0</v>
      </c>
      <c r="BF10" s="9">
        <v>0</v>
      </c>
      <c r="BG10" s="9">
        <v>60000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26" t="s">
        <v>1132</v>
      </c>
      <c r="BN10" s="26" t="s">
        <v>1132</v>
      </c>
      <c r="BO10" s="26" t="s">
        <v>1132</v>
      </c>
      <c r="BP10" s="26" t="s">
        <v>1132</v>
      </c>
      <c r="BQ10" s="26" t="s">
        <v>1132</v>
      </c>
      <c r="BR10" s="26" t="s">
        <v>1132</v>
      </c>
      <c r="BS10" s="26" t="s">
        <v>1132</v>
      </c>
      <c r="BT10" s="26" t="s">
        <v>1132</v>
      </c>
      <c r="BU10" s="26" t="s">
        <v>1132</v>
      </c>
      <c r="BV10" s="26" t="s">
        <v>1132</v>
      </c>
      <c r="BW10" s="26" t="s">
        <v>1132</v>
      </c>
      <c r="BX10" s="26" t="s">
        <v>1132</v>
      </c>
      <c r="BY10" s="26" t="s">
        <v>1132</v>
      </c>
      <c r="BZ10" s="9">
        <v>171900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171900</v>
      </c>
      <c r="CM10" s="9">
        <v>0</v>
      </c>
      <c r="CN10" s="9">
        <v>0</v>
      </c>
      <c r="CO10" s="9">
        <v>0</v>
      </c>
      <c r="CP10" s="9">
        <v>0</v>
      </c>
      <c r="CQ10" s="26" t="s">
        <v>1132</v>
      </c>
      <c r="CR10" s="26" t="s">
        <v>1132</v>
      </c>
      <c r="CS10" s="26" t="s">
        <v>1132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26" t="s">
        <v>1132</v>
      </c>
      <c r="DA10" s="26" t="s">
        <v>1132</v>
      </c>
      <c r="DB10" s="26" t="s">
        <v>1132</v>
      </c>
      <c r="DC10" s="9">
        <v>0</v>
      </c>
      <c r="DD10" s="9">
        <v>0</v>
      </c>
      <c r="DE10" s="9">
        <v>0</v>
      </c>
      <c r="DF10" s="9">
        <v>0</v>
      </c>
      <c r="DG10" s="31">
        <v>0</v>
      </c>
    </row>
    <row r="11" spans="1:111" s="1" customFormat="1" ht="15" customHeight="1">
      <c r="A11" s="10" t="s">
        <v>1134</v>
      </c>
      <c r="B11" s="11"/>
      <c r="C11" s="11"/>
      <c r="D11" s="11" t="s">
        <v>1135</v>
      </c>
      <c r="E11" s="9">
        <v>2078339.34</v>
      </c>
      <c r="F11" s="9">
        <v>1379140</v>
      </c>
      <c r="G11" s="9">
        <v>668160</v>
      </c>
      <c r="H11" s="9">
        <v>400980</v>
      </c>
      <c r="I11" s="9">
        <v>310000</v>
      </c>
      <c r="J11" s="9"/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564199.34</v>
      </c>
      <c r="U11" s="9">
        <v>100000</v>
      </c>
      <c r="V11" s="22">
        <v>48700</v>
      </c>
      <c r="W11" s="9">
        <v>0</v>
      </c>
      <c r="X11" s="9">
        <v>0</v>
      </c>
      <c r="Y11" s="9">
        <v>0</v>
      </c>
      <c r="Z11" s="9">
        <v>39000</v>
      </c>
      <c r="AA11" s="9">
        <v>0</v>
      </c>
      <c r="AB11" s="9">
        <v>0</v>
      </c>
      <c r="AC11" s="9">
        <v>0</v>
      </c>
      <c r="AD11" s="9">
        <v>19000</v>
      </c>
      <c r="AE11" s="9">
        <v>0</v>
      </c>
      <c r="AF11" s="9">
        <v>0</v>
      </c>
      <c r="AG11" s="9">
        <v>0</v>
      </c>
      <c r="AH11" s="9">
        <v>0</v>
      </c>
      <c r="AI11" s="9">
        <v>4000</v>
      </c>
      <c r="AJ11" s="9">
        <v>71601.24</v>
      </c>
      <c r="AK11" s="9">
        <v>0</v>
      </c>
      <c r="AL11" s="9">
        <v>0</v>
      </c>
      <c r="AM11" s="9">
        <v>0</v>
      </c>
      <c r="AN11" s="9">
        <v>4000</v>
      </c>
      <c r="AO11" s="9">
        <v>6000</v>
      </c>
      <c r="AP11" s="9">
        <v>0</v>
      </c>
      <c r="AQ11" s="9">
        <v>0</v>
      </c>
      <c r="AR11" s="9">
        <v>130700</v>
      </c>
      <c r="AS11" s="9">
        <v>67829</v>
      </c>
      <c r="AT11" s="9">
        <v>0</v>
      </c>
      <c r="AU11" s="9">
        <v>73369.1</v>
      </c>
      <c r="AV11" s="9">
        <v>135000</v>
      </c>
      <c r="AW11" s="9">
        <v>0</v>
      </c>
      <c r="AX11" s="9">
        <v>0</v>
      </c>
      <c r="AY11" s="9">
        <v>0</v>
      </c>
      <c r="AZ11" s="9">
        <v>0</v>
      </c>
      <c r="BA11" s="9">
        <v>5000</v>
      </c>
      <c r="BB11" s="9">
        <v>70000</v>
      </c>
      <c r="BC11" s="9">
        <v>0</v>
      </c>
      <c r="BD11" s="9">
        <v>0</v>
      </c>
      <c r="BE11" s="9">
        <v>0</v>
      </c>
      <c r="BF11" s="9">
        <v>0</v>
      </c>
      <c r="BG11" s="9">
        <v>60000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26" t="s">
        <v>1132</v>
      </c>
      <c r="BN11" s="26" t="s">
        <v>1132</v>
      </c>
      <c r="BO11" s="26" t="s">
        <v>1132</v>
      </c>
      <c r="BP11" s="26" t="s">
        <v>1132</v>
      </c>
      <c r="BQ11" s="26" t="s">
        <v>1132</v>
      </c>
      <c r="BR11" s="26" t="s">
        <v>1132</v>
      </c>
      <c r="BS11" s="26" t="s">
        <v>1132</v>
      </c>
      <c r="BT11" s="26" t="s">
        <v>1132</v>
      </c>
      <c r="BU11" s="26" t="s">
        <v>1132</v>
      </c>
      <c r="BV11" s="26" t="s">
        <v>1132</v>
      </c>
      <c r="BW11" s="26" t="s">
        <v>1132</v>
      </c>
      <c r="BX11" s="26" t="s">
        <v>1132</v>
      </c>
      <c r="BY11" s="26" t="s">
        <v>1132</v>
      </c>
      <c r="BZ11" s="9">
        <v>171900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171900</v>
      </c>
      <c r="CM11" s="9">
        <v>0</v>
      </c>
      <c r="CN11" s="9">
        <v>0</v>
      </c>
      <c r="CO11" s="9">
        <v>0</v>
      </c>
      <c r="CP11" s="9">
        <v>0</v>
      </c>
      <c r="CQ11" s="26" t="s">
        <v>1132</v>
      </c>
      <c r="CR11" s="26" t="s">
        <v>1132</v>
      </c>
      <c r="CS11" s="26" t="s">
        <v>1132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26" t="s">
        <v>1132</v>
      </c>
      <c r="DA11" s="26" t="s">
        <v>1132</v>
      </c>
      <c r="DB11" s="26" t="s">
        <v>1132</v>
      </c>
      <c r="DC11" s="9">
        <v>0</v>
      </c>
      <c r="DD11" s="9">
        <v>0</v>
      </c>
      <c r="DE11" s="9">
        <v>0</v>
      </c>
      <c r="DF11" s="9">
        <v>0</v>
      </c>
      <c r="DG11" s="31">
        <v>0</v>
      </c>
    </row>
    <row r="12" spans="1:111" s="1" customFormat="1" ht="15" customHeight="1">
      <c r="A12" s="10" t="s">
        <v>1136</v>
      </c>
      <c r="B12" s="11"/>
      <c r="C12" s="11"/>
      <c r="D12" s="11" t="s">
        <v>1137</v>
      </c>
      <c r="E12" s="9">
        <v>2078339.34</v>
      </c>
      <c r="F12" s="9">
        <v>1379140</v>
      </c>
      <c r="G12" s="9">
        <v>668160</v>
      </c>
      <c r="H12" s="9">
        <v>400980</v>
      </c>
      <c r="I12" s="9">
        <v>310000</v>
      </c>
      <c r="J12" s="9"/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564199.34</v>
      </c>
      <c r="U12" s="9">
        <v>100000</v>
      </c>
      <c r="V12" s="22">
        <v>48700</v>
      </c>
      <c r="W12" s="9">
        <v>0</v>
      </c>
      <c r="X12" s="9">
        <v>0</v>
      </c>
      <c r="Y12" s="9">
        <v>0</v>
      </c>
      <c r="Z12" s="9">
        <v>39000</v>
      </c>
      <c r="AA12" s="9">
        <v>0</v>
      </c>
      <c r="AB12" s="9">
        <v>0</v>
      </c>
      <c r="AC12" s="9">
        <v>0</v>
      </c>
      <c r="AD12" s="9">
        <v>19000</v>
      </c>
      <c r="AE12" s="9">
        <v>0</v>
      </c>
      <c r="AF12" s="9">
        <v>0</v>
      </c>
      <c r="AG12" s="9">
        <v>0</v>
      </c>
      <c r="AH12" s="9">
        <v>0</v>
      </c>
      <c r="AI12" s="9">
        <v>4000</v>
      </c>
      <c r="AJ12" s="9">
        <v>71601.24</v>
      </c>
      <c r="AK12" s="9">
        <v>0</v>
      </c>
      <c r="AL12" s="9">
        <v>0</v>
      </c>
      <c r="AM12" s="9">
        <v>0</v>
      </c>
      <c r="AN12" s="9">
        <v>4000</v>
      </c>
      <c r="AO12" s="9">
        <v>6000</v>
      </c>
      <c r="AP12" s="9">
        <v>0</v>
      </c>
      <c r="AQ12" s="9">
        <v>0</v>
      </c>
      <c r="AR12" s="9">
        <v>130700</v>
      </c>
      <c r="AS12" s="9">
        <v>67829</v>
      </c>
      <c r="AT12" s="9">
        <v>0</v>
      </c>
      <c r="AU12" s="9">
        <v>73369.1</v>
      </c>
      <c r="AV12" s="9">
        <v>135000</v>
      </c>
      <c r="AW12" s="9">
        <v>0</v>
      </c>
      <c r="AX12" s="9">
        <v>0</v>
      </c>
      <c r="AY12" s="9">
        <v>0</v>
      </c>
      <c r="AZ12" s="9">
        <v>0</v>
      </c>
      <c r="BA12" s="9">
        <v>5000</v>
      </c>
      <c r="BB12" s="9">
        <v>70000</v>
      </c>
      <c r="BC12" s="9">
        <v>0</v>
      </c>
      <c r="BD12" s="9">
        <v>0</v>
      </c>
      <c r="BE12" s="9">
        <v>0</v>
      </c>
      <c r="BF12" s="9">
        <v>0</v>
      </c>
      <c r="BG12" s="9">
        <v>60000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26" t="s">
        <v>1132</v>
      </c>
      <c r="BN12" s="26" t="s">
        <v>1132</v>
      </c>
      <c r="BO12" s="26" t="s">
        <v>1132</v>
      </c>
      <c r="BP12" s="26" t="s">
        <v>1132</v>
      </c>
      <c r="BQ12" s="26" t="s">
        <v>1132</v>
      </c>
      <c r="BR12" s="26" t="s">
        <v>1132</v>
      </c>
      <c r="BS12" s="26" t="s">
        <v>1132</v>
      </c>
      <c r="BT12" s="26" t="s">
        <v>1132</v>
      </c>
      <c r="BU12" s="26" t="s">
        <v>1132</v>
      </c>
      <c r="BV12" s="26" t="s">
        <v>1132</v>
      </c>
      <c r="BW12" s="26" t="s">
        <v>1132</v>
      </c>
      <c r="BX12" s="26" t="s">
        <v>1132</v>
      </c>
      <c r="BY12" s="26" t="s">
        <v>1132</v>
      </c>
      <c r="BZ12" s="9">
        <v>171900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171900</v>
      </c>
      <c r="CM12" s="9">
        <v>0</v>
      </c>
      <c r="CN12" s="9">
        <v>0</v>
      </c>
      <c r="CO12" s="9">
        <v>0</v>
      </c>
      <c r="CP12" s="9">
        <v>0</v>
      </c>
      <c r="CQ12" s="26" t="s">
        <v>1132</v>
      </c>
      <c r="CR12" s="26" t="s">
        <v>1132</v>
      </c>
      <c r="CS12" s="26" t="s">
        <v>1132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26" t="s">
        <v>1132</v>
      </c>
      <c r="DA12" s="26" t="s">
        <v>1132</v>
      </c>
      <c r="DB12" s="26" t="s">
        <v>1132</v>
      </c>
      <c r="DC12" s="9">
        <v>0</v>
      </c>
      <c r="DD12" s="9">
        <v>0</v>
      </c>
      <c r="DE12" s="9">
        <v>0</v>
      </c>
      <c r="DF12" s="9">
        <v>0</v>
      </c>
      <c r="DG12" s="31">
        <v>0</v>
      </c>
    </row>
    <row r="13" spans="1:111" s="1" customFormat="1" ht="15" customHeight="1">
      <c r="A13" s="10" t="s">
        <v>1138</v>
      </c>
      <c r="B13" s="11"/>
      <c r="C13" s="11"/>
      <c r="D13" s="11" t="s">
        <v>1139</v>
      </c>
      <c r="E13" s="9">
        <v>196434</v>
      </c>
      <c r="F13" s="9">
        <v>126166</v>
      </c>
      <c r="G13" s="9">
        <v>42806</v>
      </c>
      <c r="H13" s="9">
        <v>38520</v>
      </c>
      <c r="I13" s="9">
        <v>32000</v>
      </c>
      <c r="J13" s="9">
        <v>0</v>
      </c>
      <c r="K13" s="9">
        <v>12840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70268</v>
      </c>
      <c r="U13" s="9">
        <v>22000</v>
      </c>
      <c r="V13" s="22">
        <v>2000</v>
      </c>
      <c r="W13" s="9">
        <v>0</v>
      </c>
      <c r="X13" s="9">
        <v>0</v>
      </c>
      <c r="Y13" s="9">
        <v>0</v>
      </c>
      <c r="Z13" s="9">
        <v>14000</v>
      </c>
      <c r="AA13" s="9">
        <v>0</v>
      </c>
      <c r="AB13" s="9">
        <v>0</v>
      </c>
      <c r="AC13" s="9">
        <v>0</v>
      </c>
      <c r="AD13" s="9">
        <v>9000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12000</v>
      </c>
      <c r="AK13" s="9">
        <v>0</v>
      </c>
      <c r="AL13" s="9">
        <v>0</v>
      </c>
      <c r="AM13" s="9">
        <v>0</v>
      </c>
      <c r="AN13" s="9">
        <v>11268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26" t="s">
        <v>1132</v>
      </c>
      <c r="BN13" s="26" t="s">
        <v>1132</v>
      </c>
      <c r="BO13" s="26" t="s">
        <v>1132</v>
      </c>
      <c r="BP13" s="26" t="s">
        <v>1132</v>
      </c>
      <c r="BQ13" s="26" t="s">
        <v>1132</v>
      </c>
      <c r="BR13" s="26" t="s">
        <v>1132</v>
      </c>
      <c r="BS13" s="26" t="s">
        <v>1132</v>
      </c>
      <c r="BT13" s="26" t="s">
        <v>1132</v>
      </c>
      <c r="BU13" s="26" t="s">
        <v>1132</v>
      </c>
      <c r="BV13" s="26" t="s">
        <v>1132</v>
      </c>
      <c r="BW13" s="26" t="s">
        <v>1132</v>
      </c>
      <c r="BX13" s="26" t="s">
        <v>1132</v>
      </c>
      <c r="BY13" s="26" t="s">
        <v>1132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26" t="s">
        <v>1132</v>
      </c>
      <c r="CR13" s="26" t="s">
        <v>1132</v>
      </c>
      <c r="CS13" s="26" t="s">
        <v>1132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26" t="s">
        <v>1132</v>
      </c>
      <c r="DA13" s="26" t="s">
        <v>1132</v>
      </c>
      <c r="DB13" s="26" t="s">
        <v>1132</v>
      </c>
      <c r="DC13" s="9">
        <v>0</v>
      </c>
      <c r="DD13" s="9">
        <v>0</v>
      </c>
      <c r="DE13" s="9">
        <v>0</v>
      </c>
      <c r="DF13" s="9">
        <v>0</v>
      </c>
      <c r="DG13" s="31">
        <v>0</v>
      </c>
    </row>
    <row r="14" spans="1:111" s="1" customFormat="1" ht="15" customHeight="1">
      <c r="A14" s="10" t="s">
        <v>1140</v>
      </c>
      <c r="B14" s="11"/>
      <c r="C14" s="11"/>
      <c r="D14" s="11" t="s">
        <v>1141</v>
      </c>
      <c r="E14" s="9">
        <v>196434</v>
      </c>
      <c r="F14" s="9">
        <v>126166</v>
      </c>
      <c r="G14" s="9">
        <v>42806</v>
      </c>
      <c r="H14" s="9">
        <v>38520</v>
      </c>
      <c r="I14" s="9">
        <v>32000</v>
      </c>
      <c r="J14" s="9">
        <v>0</v>
      </c>
      <c r="K14" s="9">
        <v>12840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70268</v>
      </c>
      <c r="U14" s="9">
        <v>22000</v>
      </c>
      <c r="V14" s="22">
        <v>2000</v>
      </c>
      <c r="W14" s="9">
        <v>0</v>
      </c>
      <c r="X14" s="9">
        <v>0</v>
      </c>
      <c r="Y14" s="9">
        <v>0</v>
      </c>
      <c r="Z14" s="9">
        <v>14000</v>
      </c>
      <c r="AA14" s="9">
        <v>0</v>
      </c>
      <c r="AB14" s="9">
        <v>0</v>
      </c>
      <c r="AC14" s="9">
        <v>0</v>
      </c>
      <c r="AD14" s="9">
        <v>9000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12000</v>
      </c>
      <c r="AK14" s="9">
        <v>0</v>
      </c>
      <c r="AL14" s="9">
        <v>0</v>
      </c>
      <c r="AM14" s="9">
        <v>0</v>
      </c>
      <c r="AN14" s="9">
        <v>11268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26" t="s">
        <v>1132</v>
      </c>
      <c r="BN14" s="26" t="s">
        <v>1132</v>
      </c>
      <c r="BO14" s="26" t="s">
        <v>1132</v>
      </c>
      <c r="BP14" s="26" t="s">
        <v>1132</v>
      </c>
      <c r="BQ14" s="26" t="s">
        <v>1132</v>
      </c>
      <c r="BR14" s="26" t="s">
        <v>1132</v>
      </c>
      <c r="BS14" s="26" t="s">
        <v>1132</v>
      </c>
      <c r="BT14" s="26" t="s">
        <v>1132</v>
      </c>
      <c r="BU14" s="26" t="s">
        <v>1132</v>
      </c>
      <c r="BV14" s="26" t="s">
        <v>1132</v>
      </c>
      <c r="BW14" s="26" t="s">
        <v>1132</v>
      </c>
      <c r="BX14" s="26" t="s">
        <v>1132</v>
      </c>
      <c r="BY14" s="26" t="s">
        <v>1132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26" t="s">
        <v>1132</v>
      </c>
      <c r="CR14" s="26" t="s">
        <v>1132</v>
      </c>
      <c r="CS14" s="26" t="s">
        <v>1132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26" t="s">
        <v>1132</v>
      </c>
      <c r="DA14" s="26" t="s">
        <v>1132</v>
      </c>
      <c r="DB14" s="26" t="s">
        <v>1132</v>
      </c>
      <c r="DC14" s="9">
        <v>0</v>
      </c>
      <c r="DD14" s="9">
        <v>0</v>
      </c>
      <c r="DE14" s="9">
        <v>0</v>
      </c>
      <c r="DF14" s="9">
        <v>0</v>
      </c>
      <c r="DG14" s="31">
        <v>0</v>
      </c>
    </row>
    <row r="15" spans="1:111" s="1" customFormat="1" ht="15" customHeight="1">
      <c r="A15" s="12">
        <v>204</v>
      </c>
      <c r="B15" s="12"/>
      <c r="C15" s="13"/>
      <c r="D15" s="11" t="s">
        <v>530</v>
      </c>
      <c r="E15" s="9">
        <v>31980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2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>
        <v>31980</v>
      </c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26"/>
      <c r="CR15" s="26"/>
      <c r="CS15" s="26"/>
      <c r="CT15" s="9"/>
      <c r="CU15" s="9"/>
      <c r="CV15" s="9"/>
      <c r="CW15" s="9"/>
      <c r="CX15" s="9"/>
      <c r="CY15" s="9"/>
      <c r="CZ15" s="26"/>
      <c r="DA15" s="26"/>
      <c r="DB15" s="26"/>
      <c r="DC15" s="9"/>
      <c r="DD15" s="9"/>
      <c r="DE15" s="9"/>
      <c r="DF15" s="9"/>
      <c r="DG15" s="31"/>
    </row>
    <row r="16" spans="1:111" s="1" customFormat="1" ht="15" customHeight="1">
      <c r="A16" s="14">
        <v>2049901</v>
      </c>
      <c r="B16" s="15"/>
      <c r="C16" s="16"/>
      <c r="D16" s="11" t="s">
        <v>1142</v>
      </c>
      <c r="E16" s="9">
        <v>31980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22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>
        <v>31980</v>
      </c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26"/>
      <c r="CR16" s="26"/>
      <c r="CS16" s="26"/>
      <c r="CT16" s="9"/>
      <c r="CU16" s="9"/>
      <c r="CV16" s="9"/>
      <c r="CW16" s="9"/>
      <c r="CX16" s="9"/>
      <c r="CY16" s="9"/>
      <c r="CZ16" s="26"/>
      <c r="DA16" s="26"/>
      <c r="DB16" s="26"/>
      <c r="DC16" s="9"/>
      <c r="DD16" s="9"/>
      <c r="DE16" s="9"/>
      <c r="DF16" s="9"/>
      <c r="DG16" s="31"/>
    </row>
    <row r="17" spans="1:111" s="1" customFormat="1" ht="15" customHeight="1">
      <c r="A17" s="10" t="s">
        <v>1143</v>
      </c>
      <c r="B17" s="11"/>
      <c r="C17" s="11"/>
      <c r="D17" s="11" t="s">
        <v>533</v>
      </c>
      <c r="E17" s="9">
        <v>77670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22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77670</v>
      </c>
      <c r="AW17" s="9">
        <v>0</v>
      </c>
      <c r="AX17" s="9">
        <v>0</v>
      </c>
      <c r="AY17" s="9">
        <v>0</v>
      </c>
      <c r="AZ17" s="9">
        <v>0</v>
      </c>
      <c r="BA17" s="9">
        <v>77670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26" t="s">
        <v>1132</v>
      </c>
      <c r="BN17" s="26" t="s">
        <v>1132</v>
      </c>
      <c r="BO17" s="26" t="s">
        <v>1132</v>
      </c>
      <c r="BP17" s="26" t="s">
        <v>1132</v>
      </c>
      <c r="BQ17" s="26" t="s">
        <v>1132</v>
      </c>
      <c r="BR17" s="26" t="s">
        <v>1132</v>
      </c>
      <c r="BS17" s="26" t="s">
        <v>1132</v>
      </c>
      <c r="BT17" s="26" t="s">
        <v>1132</v>
      </c>
      <c r="BU17" s="26" t="s">
        <v>1132</v>
      </c>
      <c r="BV17" s="26" t="s">
        <v>1132</v>
      </c>
      <c r="BW17" s="26" t="s">
        <v>1132</v>
      </c>
      <c r="BX17" s="26" t="s">
        <v>1132</v>
      </c>
      <c r="BY17" s="26" t="s">
        <v>1132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26" t="s">
        <v>1132</v>
      </c>
      <c r="CR17" s="26" t="s">
        <v>1132</v>
      </c>
      <c r="CS17" s="26" t="s">
        <v>1132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26" t="s">
        <v>1132</v>
      </c>
      <c r="DA17" s="26" t="s">
        <v>1132</v>
      </c>
      <c r="DB17" s="26" t="s">
        <v>1132</v>
      </c>
      <c r="DC17" s="9">
        <v>0</v>
      </c>
      <c r="DD17" s="9">
        <v>0</v>
      </c>
      <c r="DE17" s="9">
        <v>0</v>
      </c>
      <c r="DF17" s="9">
        <v>0</v>
      </c>
      <c r="DG17" s="31">
        <v>0</v>
      </c>
    </row>
    <row r="18" spans="1:111" s="1" customFormat="1" ht="15" customHeight="1">
      <c r="A18" s="10" t="s">
        <v>1144</v>
      </c>
      <c r="B18" s="11"/>
      <c r="C18" s="11"/>
      <c r="D18" s="11" t="s">
        <v>1145</v>
      </c>
      <c r="E18" s="9">
        <v>77670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22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77670</v>
      </c>
      <c r="AW18" s="9">
        <v>0</v>
      </c>
      <c r="AX18" s="9">
        <v>0</v>
      </c>
      <c r="AY18" s="9">
        <v>0</v>
      </c>
      <c r="AZ18" s="9">
        <v>0</v>
      </c>
      <c r="BA18" s="9">
        <v>77670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26" t="s">
        <v>1132</v>
      </c>
      <c r="BN18" s="26" t="s">
        <v>1132</v>
      </c>
      <c r="BO18" s="26" t="s">
        <v>1132</v>
      </c>
      <c r="BP18" s="26" t="s">
        <v>1132</v>
      </c>
      <c r="BQ18" s="26" t="s">
        <v>1132</v>
      </c>
      <c r="BR18" s="26" t="s">
        <v>1132</v>
      </c>
      <c r="BS18" s="26" t="s">
        <v>1132</v>
      </c>
      <c r="BT18" s="26" t="s">
        <v>1132</v>
      </c>
      <c r="BU18" s="26" t="s">
        <v>1132</v>
      </c>
      <c r="BV18" s="26" t="s">
        <v>1132</v>
      </c>
      <c r="BW18" s="26" t="s">
        <v>1132</v>
      </c>
      <c r="BX18" s="26" t="s">
        <v>1132</v>
      </c>
      <c r="BY18" s="26" t="s">
        <v>1132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26" t="s">
        <v>1132</v>
      </c>
      <c r="CR18" s="26" t="s">
        <v>1132</v>
      </c>
      <c r="CS18" s="26" t="s">
        <v>1132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26" t="s">
        <v>1132</v>
      </c>
      <c r="DA18" s="26" t="s">
        <v>1132</v>
      </c>
      <c r="DB18" s="26" t="s">
        <v>1132</v>
      </c>
      <c r="DC18" s="9">
        <v>0</v>
      </c>
      <c r="DD18" s="9">
        <v>0</v>
      </c>
      <c r="DE18" s="9">
        <v>0</v>
      </c>
      <c r="DF18" s="9">
        <v>0</v>
      </c>
      <c r="DG18" s="31">
        <v>0</v>
      </c>
    </row>
    <row r="19" spans="1:111" s="1" customFormat="1" ht="15" customHeight="1">
      <c r="A19" s="10" t="s">
        <v>1146</v>
      </c>
      <c r="B19" s="11"/>
      <c r="C19" s="11"/>
      <c r="D19" s="11" t="s">
        <v>1147</v>
      </c>
      <c r="E19" s="9">
        <v>77670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22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77670</v>
      </c>
      <c r="AW19" s="9">
        <v>0</v>
      </c>
      <c r="AX19" s="9">
        <v>0</v>
      </c>
      <c r="AY19" s="9">
        <v>0</v>
      </c>
      <c r="AZ19" s="9">
        <v>0</v>
      </c>
      <c r="BA19" s="9">
        <v>77670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26" t="s">
        <v>1132</v>
      </c>
      <c r="BN19" s="26" t="s">
        <v>1132</v>
      </c>
      <c r="BO19" s="26" t="s">
        <v>1132</v>
      </c>
      <c r="BP19" s="26" t="s">
        <v>1132</v>
      </c>
      <c r="BQ19" s="26" t="s">
        <v>1132</v>
      </c>
      <c r="BR19" s="26" t="s">
        <v>1132</v>
      </c>
      <c r="BS19" s="26" t="s">
        <v>1132</v>
      </c>
      <c r="BT19" s="26" t="s">
        <v>1132</v>
      </c>
      <c r="BU19" s="26" t="s">
        <v>1132</v>
      </c>
      <c r="BV19" s="26" t="s">
        <v>1132</v>
      </c>
      <c r="BW19" s="26" t="s">
        <v>1132</v>
      </c>
      <c r="BX19" s="26" t="s">
        <v>1132</v>
      </c>
      <c r="BY19" s="26" t="s">
        <v>1132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26" t="s">
        <v>1132</v>
      </c>
      <c r="CR19" s="26" t="s">
        <v>1132</v>
      </c>
      <c r="CS19" s="26" t="s">
        <v>1132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26" t="s">
        <v>1132</v>
      </c>
      <c r="DA19" s="26" t="s">
        <v>1132</v>
      </c>
      <c r="DB19" s="26" t="s">
        <v>1132</v>
      </c>
      <c r="DC19" s="9">
        <v>0</v>
      </c>
      <c r="DD19" s="9">
        <v>0</v>
      </c>
      <c r="DE19" s="9">
        <v>0</v>
      </c>
      <c r="DF19" s="9">
        <v>0</v>
      </c>
      <c r="DG19" s="31">
        <v>0</v>
      </c>
    </row>
    <row r="20" spans="1:111" s="1" customFormat="1" ht="15" customHeight="1">
      <c r="A20" s="10" t="s">
        <v>1148</v>
      </c>
      <c r="B20" s="11"/>
      <c r="C20" s="11"/>
      <c r="D20" s="11" t="s">
        <v>536</v>
      </c>
      <c r="E20" s="9">
        <v>110400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22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110400</v>
      </c>
      <c r="AW20" s="9">
        <v>0</v>
      </c>
      <c r="AX20" s="9">
        <v>0</v>
      </c>
      <c r="AY20" s="9">
        <v>0</v>
      </c>
      <c r="AZ20" s="9">
        <v>0</v>
      </c>
      <c r="BA20" s="9">
        <v>110400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26" t="s">
        <v>1132</v>
      </c>
      <c r="BN20" s="26" t="s">
        <v>1132</v>
      </c>
      <c r="BO20" s="26" t="s">
        <v>1132</v>
      </c>
      <c r="BP20" s="26" t="s">
        <v>1132</v>
      </c>
      <c r="BQ20" s="26" t="s">
        <v>1132</v>
      </c>
      <c r="BR20" s="26" t="s">
        <v>1132</v>
      </c>
      <c r="BS20" s="26" t="s">
        <v>1132</v>
      </c>
      <c r="BT20" s="26" t="s">
        <v>1132</v>
      </c>
      <c r="BU20" s="26" t="s">
        <v>1132</v>
      </c>
      <c r="BV20" s="26" t="s">
        <v>1132</v>
      </c>
      <c r="BW20" s="26" t="s">
        <v>1132</v>
      </c>
      <c r="BX20" s="26" t="s">
        <v>1132</v>
      </c>
      <c r="BY20" s="26" t="s">
        <v>1132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26" t="s">
        <v>1132</v>
      </c>
      <c r="CR20" s="26" t="s">
        <v>1132</v>
      </c>
      <c r="CS20" s="26" t="s">
        <v>1132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26" t="s">
        <v>1132</v>
      </c>
      <c r="DA20" s="26" t="s">
        <v>1132</v>
      </c>
      <c r="DB20" s="26" t="s">
        <v>1132</v>
      </c>
      <c r="DC20" s="9">
        <v>0</v>
      </c>
      <c r="DD20" s="9">
        <v>0</v>
      </c>
      <c r="DE20" s="9">
        <v>0</v>
      </c>
      <c r="DF20" s="9">
        <v>0</v>
      </c>
      <c r="DG20" s="31">
        <v>0</v>
      </c>
    </row>
    <row r="21" spans="1:111" s="1" customFormat="1" ht="15" customHeight="1">
      <c r="A21" s="10" t="s">
        <v>1149</v>
      </c>
      <c r="B21" s="11"/>
      <c r="C21" s="11"/>
      <c r="D21" s="11" t="s">
        <v>1150</v>
      </c>
      <c r="E21" s="9">
        <v>110400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22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110400</v>
      </c>
      <c r="AW21" s="9">
        <v>0</v>
      </c>
      <c r="AX21" s="9">
        <v>0</v>
      </c>
      <c r="AY21" s="9">
        <v>0</v>
      </c>
      <c r="AZ21" s="9">
        <v>0</v>
      </c>
      <c r="BA21" s="9">
        <v>110400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26" t="s">
        <v>1132</v>
      </c>
      <c r="BN21" s="26" t="s">
        <v>1132</v>
      </c>
      <c r="BO21" s="26" t="s">
        <v>1132</v>
      </c>
      <c r="BP21" s="26" t="s">
        <v>1132</v>
      </c>
      <c r="BQ21" s="26" t="s">
        <v>1132</v>
      </c>
      <c r="BR21" s="26" t="s">
        <v>1132</v>
      </c>
      <c r="BS21" s="26" t="s">
        <v>1132</v>
      </c>
      <c r="BT21" s="26" t="s">
        <v>1132</v>
      </c>
      <c r="BU21" s="26" t="s">
        <v>1132</v>
      </c>
      <c r="BV21" s="26" t="s">
        <v>1132</v>
      </c>
      <c r="BW21" s="26" t="s">
        <v>1132</v>
      </c>
      <c r="BX21" s="26" t="s">
        <v>1132</v>
      </c>
      <c r="BY21" s="26" t="s">
        <v>1132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26" t="s">
        <v>1132</v>
      </c>
      <c r="CR21" s="26" t="s">
        <v>1132</v>
      </c>
      <c r="CS21" s="26" t="s">
        <v>1132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26" t="s">
        <v>1132</v>
      </c>
      <c r="DA21" s="26" t="s">
        <v>1132</v>
      </c>
      <c r="DB21" s="26" t="s">
        <v>1132</v>
      </c>
      <c r="DC21" s="9">
        <v>0</v>
      </c>
      <c r="DD21" s="9">
        <v>0</v>
      </c>
      <c r="DE21" s="9">
        <v>0</v>
      </c>
      <c r="DF21" s="9">
        <v>0</v>
      </c>
      <c r="DG21" s="31">
        <v>0</v>
      </c>
    </row>
    <row r="22" spans="1:111" s="1" customFormat="1" ht="15" customHeight="1">
      <c r="A22" s="10" t="s">
        <v>1151</v>
      </c>
      <c r="B22" s="11"/>
      <c r="C22" s="11"/>
      <c r="D22" s="11" t="s">
        <v>1152</v>
      </c>
      <c r="E22" s="9">
        <v>110400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22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110400</v>
      </c>
      <c r="AW22" s="9">
        <v>0</v>
      </c>
      <c r="AX22" s="9">
        <v>0</v>
      </c>
      <c r="AY22" s="9">
        <v>0</v>
      </c>
      <c r="AZ22" s="9">
        <v>0</v>
      </c>
      <c r="BA22" s="9">
        <v>110400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26" t="s">
        <v>1132</v>
      </c>
      <c r="BN22" s="26" t="s">
        <v>1132</v>
      </c>
      <c r="BO22" s="26" t="s">
        <v>1132</v>
      </c>
      <c r="BP22" s="26" t="s">
        <v>1132</v>
      </c>
      <c r="BQ22" s="26" t="s">
        <v>1132</v>
      </c>
      <c r="BR22" s="26" t="s">
        <v>1132</v>
      </c>
      <c r="BS22" s="26" t="s">
        <v>1132</v>
      </c>
      <c r="BT22" s="26" t="s">
        <v>1132</v>
      </c>
      <c r="BU22" s="26" t="s">
        <v>1132</v>
      </c>
      <c r="BV22" s="26" t="s">
        <v>1132</v>
      </c>
      <c r="BW22" s="26" t="s">
        <v>1132</v>
      </c>
      <c r="BX22" s="26" t="s">
        <v>1132</v>
      </c>
      <c r="BY22" s="26" t="s">
        <v>1132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26" t="s">
        <v>1132</v>
      </c>
      <c r="CR22" s="26" t="s">
        <v>1132</v>
      </c>
      <c r="CS22" s="26" t="s">
        <v>1132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26" t="s">
        <v>1132</v>
      </c>
      <c r="DA22" s="26" t="s">
        <v>1132</v>
      </c>
      <c r="DB22" s="26" t="s">
        <v>1132</v>
      </c>
      <c r="DC22" s="9">
        <v>0</v>
      </c>
      <c r="DD22" s="9">
        <v>0</v>
      </c>
      <c r="DE22" s="9">
        <v>0</v>
      </c>
      <c r="DF22" s="9">
        <v>0</v>
      </c>
      <c r="DG22" s="31">
        <v>0</v>
      </c>
    </row>
    <row r="23" spans="1:111" s="1" customFormat="1" ht="15" customHeight="1">
      <c r="A23" s="10" t="s">
        <v>1153</v>
      </c>
      <c r="B23" s="11"/>
      <c r="C23" s="11"/>
      <c r="D23" s="11" t="s">
        <v>539</v>
      </c>
      <c r="E23" s="9">
        <v>381310.76</v>
      </c>
      <c r="F23" s="9">
        <v>281368</v>
      </c>
      <c r="G23" s="9">
        <v>128688</v>
      </c>
      <c r="H23" s="9">
        <v>75840</v>
      </c>
      <c r="I23" s="9">
        <v>32000</v>
      </c>
      <c r="J23" s="9">
        <v>0</v>
      </c>
      <c r="K23" s="9">
        <v>44840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99942.76</v>
      </c>
      <c r="U23" s="9">
        <v>18000</v>
      </c>
      <c r="V23" s="22">
        <v>16834.02</v>
      </c>
      <c r="W23" s="9">
        <v>0</v>
      </c>
      <c r="X23" s="9">
        <v>0</v>
      </c>
      <c r="Y23" s="9">
        <v>0</v>
      </c>
      <c r="Z23" s="9">
        <v>22000</v>
      </c>
      <c r="AA23" s="9">
        <v>0</v>
      </c>
      <c r="AB23" s="9">
        <v>0</v>
      </c>
      <c r="AC23" s="9">
        <v>0</v>
      </c>
      <c r="AD23" s="9">
        <v>6962.99</v>
      </c>
      <c r="AE23" s="9">
        <v>0</v>
      </c>
      <c r="AF23" s="9">
        <v>0</v>
      </c>
      <c r="AG23" s="9">
        <v>0</v>
      </c>
      <c r="AH23" s="9">
        <v>0</v>
      </c>
      <c r="AI23" s="9">
        <v>2000</v>
      </c>
      <c r="AJ23" s="9">
        <v>7000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27145.75</v>
      </c>
      <c r="AV23" s="9"/>
      <c r="AW23" s="9">
        <v>0</v>
      </c>
      <c r="AX23" s="9">
        <v>0</v>
      </c>
      <c r="AY23" s="9">
        <v>0</v>
      </c>
      <c r="AZ23" s="9">
        <v>0</v>
      </c>
      <c r="BA23" s="9"/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26" t="s">
        <v>1132</v>
      </c>
      <c r="BN23" s="26" t="s">
        <v>1132</v>
      </c>
      <c r="BO23" s="26" t="s">
        <v>1132</v>
      </c>
      <c r="BP23" s="26" t="s">
        <v>1132</v>
      </c>
      <c r="BQ23" s="26" t="s">
        <v>1132</v>
      </c>
      <c r="BR23" s="26" t="s">
        <v>1132</v>
      </c>
      <c r="BS23" s="26" t="s">
        <v>1132</v>
      </c>
      <c r="BT23" s="26" t="s">
        <v>1132</v>
      </c>
      <c r="BU23" s="26" t="s">
        <v>1132</v>
      </c>
      <c r="BV23" s="26" t="s">
        <v>1132</v>
      </c>
      <c r="BW23" s="26" t="s">
        <v>1132</v>
      </c>
      <c r="BX23" s="26" t="s">
        <v>1132</v>
      </c>
      <c r="BY23" s="26" t="s">
        <v>1132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26" t="s">
        <v>1132</v>
      </c>
      <c r="CR23" s="26" t="s">
        <v>1132</v>
      </c>
      <c r="CS23" s="26" t="s">
        <v>1132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26" t="s">
        <v>1132</v>
      </c>
      <c r="DA23" s="26" t="s">
        <v>1132</v>
      </c>
      <c r="DB23" s="26" t="s">
        <v>1132</v>
      </c>
      <c r="DC23" s="9">
        <v>0</v>
      </c>
      <c r="DD23" s="9">
        <v>0</v>
      </c>
      <c r="DE23" s="9">
        <v>0</v>
      </c>
      <c r="DF23" s="9">
        <v>0</v>
      </c>
      <c r="DG23" s="31">
        <v>0</v>
      </c>
    </row>
    <row r="24" spans="1:111" s="1" customFormat="1" ht="15" customHeight="1">
      <c r="A24" s="10" t="s">
        <v>1154</v>
      </c>
      <c r="B24" s="11"/>
      <c r="C24" s="11"/>
      <c r="D24" s="11" t="s">
        <v>1155</v>
      </c>
      <c r="E24" s="9">
        <v>192601.75</v>
      </c>
      <c r="F24" s="9">
        <v>135056</v>
      </c>
      <c r="G24" s="9">
        <v>65856</v>
      </c>
      <c r="H24" s="9">
        <v>37200</v>
      </c>
      <c r="I24" s="9">
        <v>0</v>
      </c>
      <c r="J24" s="9">
        <v>0</v>
      </c>
      <c r="K24" s="9">
        <v>32000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57545.75</v>
      </c>
      <c r="U24" s="9">
        <v>6000</v>
      </c>
      <c r="V24" s="22">
        <v>3000</v>
      </c>
      <c r="W24" s="9">
        <v>0</v>
      </c>
      <c r="X24" s="9">
        <v>0</v>
      </c>
      <c r="Y24" s="9">
        <v>0</v>
      </c>
      <c r="Z24" s="9">
        <v>9000</v>
      </c>
      <c r="AA24" s="9">
        <v>0</v>
      </c>
      <c r="AB24" s="9">
        <v>0</v>
      </c>
      <c r="AC24" s="9">
        <v>0</v>
      </c>
      <c r="AD24" s="9">
        <v>3400</v>
      </c>
      <c r="AE24" s="9">
        <v>0</v>
      </c>
      <c r="AF24" s="9">
        <v>0</v>
      </c>
      <c r="AG24" s="9">
        <v>0</v>
      </c>
      <c r="AH24" s="9">
        <v>0</v>
      </c>
      <c r="AI24" s="9">
        <v>2000</v>
      </c>
      <c r="AJ24" s="9">
        <v>7000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27145.75</v>
      </c>
      <c r="AV24" s="9"/>
      <c r="AW24" s="9">
        <v>0</v>
      </c>
      <c r="AX24" s="9">
        <v>0</v>
      </c>
      <c r="AY24" s="9">
        <v>0</v>
      </c>
      <c r="AZ24" s="9">
        <v>0</v>
      </c>
      <c r="BA24" s="9"/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26" t="s">
        <v>1132</v>
      </c>
      <c r="BN24" s="26" t="s">
        <v>1132</v>
      </c>
      <c r="BO24" s="26" t="s">
        <v>1132</v>
      </c>
      <c r="BP24" s="26" t="s">
        <v>1132</v>
      </c>
      <c r="BQ24" s="26" t="s">
        <v>1132</v>
      </c>
      <c r="BR24" s="26" t="s">
        <v>1132</v>
      </c>
      <c r="BS24" s="26" t="s">
        <v>1132</v>
      </c>
      <c r="BT24" s="26" t="s">
        <v>1132</v>
      </c>
      <c r="BU24" s="26" t="s">
        <v>1132</v>
      </c>
      <c r="BV24" s="26" t="s">
        <v>1132</v>
      </c>
      <c r="BW24" s="26" t="s">
        <v>1132</v>
      </c>
      <c r="BX24" s="26" t="s">
        <v>1132</v>
      </c>
      <c r="BY24" s="26" t="s">
        <v>1132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26" t="s">
        <v>1132</v>
      </c>
      <c r="CR24" s="26" t="s">
        <v>1132</v>
      </c>
      <c r="CS24" s="26" t="s">
        <v>1132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26" t="s">
        <v>1132</v>
      </c>
      <c r="DA24" s="26" t="s">
        <v>1132</v>
      </c>
      <c r="DB24" s="26" t="s">
        <v>1132</v>
      </c>
      <c r="DC24" s="9">
        <v>0</v>
      </c>
      <c r="DD24" s="9">
        <v>0</v>
      </c>
      <c r="DE24" s="9">
        <v>0</v>
      </c>
      <c r="DF24" s="9">
        <v>0</v>
      </c>
      <c r="DG24" s="31">
        <v>0</v>
      </c>
    </row>
    <row r="25" spans="1:111" s="1" customFormat="1" ht="15" customHeight="1">
      <c r="A25" s="10" t="s">
        <v>1156</v>
      </c>
      <c r="B25" s="11"/>
      <c r="C25" s="11"/>
      <c r="D25" s="11" t="s">
        <v>1157</v>
      </c>
      <c r="E25" s="9">
        <v>192601.75</v>
      </c>
      <c r="F25" s="9">
        <v>135056</v>
      </c>
      <c r="G25" s="9">
        <v>65856</v>
      </c>
      <c r="H25" s="9">
        <v>37200</v>
      </c>
      <c r="I25" s="9">
        <v>0</v>
      </c>
      <c r="J25" s="9">
        <v>0</v>
      </c>
      <c r="K25" s="9">
        <v>32000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57545.75</v>
      </c>
      <c r="U25" s="9">
        <v>6000</v>
      </c>
      <c r="V25" s="22">
        <v>3000</v>
      </c>
      <c r="W25" s="9">
        <v>0</v>
      </c>
      <c r="X25" s="9">
        <v>0</v>
      </c>
      <c r="Y25" s="9">
        <v>0</v>
      </c>
      <c r="Z25" s="9">
        <v>9000</v>
      </c>
      <c r="AA25" s="9">
        <v>0</v>
      </c>
      <c r="AB25" s="9">
        <v>0</v>
      </c>
      <c r="AC25" s="9">
        <v>0</v>
      </c>
      <c r="AD25" s="9">
        <v>3400</v>
      </c>
      <c r="AE25" s="9">
        <v>0</v>
      </c>
      <c r="AF25" s="9">
        <v>0</v>
      </c>
      <c r="AG25" s="9">
        <v>0</v>
      </c>
      <c r="AH25" s="9">
        <v>0</v>
      </c>
      <c r="AI25" s="9">
        <v>2000</v>
      </c>
      <c r="AJ25" s="9">
        <v>7000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27145.75</v>
      </c>
      <c r="AV25" s="9"/>
      <c r="AW25" s="9">
        <v>0</v>
      </c>
      <c r="AX25" s="9">
        <v>0</v>
      </c>
      <c r="AY25" s="9">
        <v>0</v>
      </c>
      <c r="AZ25" s="9">
        <v>0</v>
      </c>
      <c r="BA25" s="9"/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26" t="s">
        <v>1132</v>
      </c>
      <c r="BN25" s="26" t="s">
        <v>1132</v>
      </c>
      <c r="BO25" s="26" t="s">
        <v>1132</v>
      </c>
      <c r="BP25" s="26" t="s">
        <v>1132</v>
      </c>
      <c r="BQ25" s="26" t="s">
        <v>1132</v>
      </c>
      <c r="BR25" s="26" t="s">
        <v>1132</v>
      </c>
      <c r="BS25" s="26" t="s">
        <v>1132</v>
      </c>
      <c r="BT25" s="26" t="s">
        <v>1132</v>
      </c>
      <c r="BU25" s="26" t="s">
        <v>1132</v>
      </c>
      <c r="BV25" s="26" t="s">
        <v>1132</v>
      </c>
      <c r="BW25" s="26" t="s">
        <v>1132</v>
      </c>
      <c r="BX25" s="26" t="s">
        <v>1132</v>
      </c>
      <c r="BY25" s="26" t="s">
        <v>1132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26" t="s">
        <v>1132</v>
      </c>
      <c r="CR25" s="26" t="s">
        <v>1132</v>
      </c>
      <c r="CS25" s="26" t="s">
        <v>1132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26" t="s">
        <v>1132</v>
      </c>
      <c r="DA25" s="26" t="s">
        <v>1132</v>
      </c>
      <c r="DB25" s="26" t="s">
        <v>1132</v>
      </c>
      <c r="DC25" s="9">
        <v>0</v>
      </c>
      <c r="DD25" s="9">
        <v>0</v>
      </c>
      <c r="DE25" s="9">
        <v>0</v>
      </c>
      <c r="DF25" s="9">
        <v>0</v>
      </c>
      <c r="DG25" s="31">
        <v>0</v>
      </c>
    </row>
    <row r="26" spans="1:111" s="1" customFormat="1" ht="15" customHeight="1">
      <c r="A26" s="10" t="s">
        <v>1158</v>
      </c>
      <c r="B26" s="11"/>
      <c r="C26" s="11"/>
      <c r="D26" s="11" t="s">
        <v>1159</v>
      </c>
      <c r="E26" s="9">
        <v>188709.01</v>
      </c>
      <c r="F26" s="9">
        <v>146312</v>
      </c>
      <c r="G26" s="9">
        <v>62832</v>
      </c>
      <c r="H26" s="9">
        <v>38640</v>
      </c>
      <c r="I26" s="9">
        <v>32000</v>
      </c>
      <c r="J26" s="9">
        <v>0</v>
      </c>
      <c r="K26" s="9">
        <v>12840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42397.01</v>
      </c>
      <c r="U26" s="9">
        <v>12000</v>
      </c>
      <c r="V26" s="22">
        <v>13834.02</v>
      </c>
      <c r="W26" s="9">
        <v>0</v>
      </c>
      <c r="X26" s="9">
        <v>0</v>
      </c>
      <c r="Y26" s="9">
        <v>0</v>
      </c>
      <c r="Z26" s="9">
        <v>13000</v>
      </c>
      <c r="AA26" s="9">
        <v>0</v>
      </c>
      <c r="AB26" s="9">
        <v>0</v>
      </c>
      <c r="AC26" s="9">
        <v>0</v>
      </c>
      <c r="AD26" s="9">
        <v>3562.99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/>
      <c r="AW26" s="9">
        <v>0</v>
      </c>
      <c r="AX26" s="9">
        <v>0</v>
      </c>
      <c r="AY26" s="9">
        <v>0</v>
      </c>
      <c r="AZ26" s="9">
        <v>0</v>
      </c>
      <c r="BA26" s="9"/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26" t="s">
        <v>1132</v>
      </c>
      <c r="BN26" s="26" t="s">
        <v>1132</v>
      </c>
      <c r="BO26" s="26" t="s">
        <v>1132</v>
      </c>
      <c r="BP26" s="26" t="s">
        <v>1132</v>
      </c>
      <c r="BQ26" s="26" t="s">
        <v>1132</v>
      </c>
      <c r="BR26" s="26" t="s">
        <v>1132</v>
      </c>
      <c r="BS26" s="26" t="s">
        <v>1132</v>
      </c>
      <c r="BT26" s="26" t="s">
        <v>1132</v>
      </c>
      <c r="BU26" s="26" t="s">
        <v>1132</v>
      </c>
      <c r="BV26" s="26" t="s">
        <v>1132</v>
      </c>
      <c r="BW26" s="26" t="s">
        <v>1132</v>
      </c>
      <c r="BX26" s="26" t="s">
        <v>1132</v>
      </c>
      <c r="BY26" s="26" t="s">
        <v>1132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26" t="s">
        <v>1132</v>
      </c>
      <c r="CR26" s="26" t="s">
        <v>1132</v>
      </c>
      <c r="CS26" s="26" t="s">
        <v>1132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26" t="s">
        <v>1132</v>
      </c>
      <c r="DA26" s="26" t="s">
        <v>1132</v>
      </c>
      <c r="DB26" s="26" t="s">
        <v>1132</v>
      </c>
      <c r="DC26" s="9">
        <v>0</v>
      </c>
      <c r="DD26" s="9">
        <v>0</v>
      </c>
      <c r="DE26" s="9">
        <v>0</v>
      </c>
      <c r="DF26" s="9">
        <v>0</v>
      </c>
      <c r="DG26" s="31">
        <v>0</v>
      </c>
    </row>
    <row r="27" spans="1:111" s="1" customFormat="1" ht="15" customHeight="1">
      <c r="A27" s="10" t="s">
        <v>1160</v>
      </c>
      <c r="B27" s="11"/>
      <c r="C27" s="11"/>
      <c r="D27" s="11" t="s">
        <v>1161</v>
      </c>
      <c r="E27" s="9">
        <v>188709.01</v>
      </c>
      <c r="F27" s="9">
        <v>146312</v>
      </c>
      <c r="G27" s="9">
        <v>62832</v>
      </c>
      <c r="H27" s="9">
        <v>38640</v>
      </c>
      <c r="I27" s="9">
        <v>32000</v>
      </c>
      <c r="J27" s="9">
        <v>0</v>
      </c>
      <c r="K27" s="9">
        <v>12840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42397.01</v>
      </c>
      <c r="U27" s="9">
        <v>12000</v>
      </c>
      <c r="V27" s="22">
        <v>13834.02</v>
      </c>
      <c r="W27" s="9">
        <v>0</v>
      </c>
      <c r="X27" s="9">
        <v>0</v>
      </c>
      <c r="Y27" s="9">
        <v>0</v>
      </c>
      <c r="Z27" s="9">
        <v>13000</v>
      </c>
      <c r="AA27" s="9">
        <v>0</v>
      </c>
      <c r="AB27" s="9">
        <v>0</v>
      </c>
      <c r="AC27" s="9">
        <v>0</v>
      </c>
      <c r="AD27" s="9">
        <v>3562.99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/>
      <c r="AW27" s="9">
        <v>0</v>
      </c>
      <c r="AX27" s="9">
        <v>0</v>
      </c>
      <c r="AY27" s="9">
        <v>0</v>
      </c>
      <c r="AZ27" s="9">
        <v>0</v>
      </c>
      <c r="BA27" s="9"/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26" t="s">
        <v>1132</v>
      </c>
      <c r="BN27" s="26" t="s">
        <v>1132</v>
      </c>
      <c r="BO27" s="26" t="s">
        <v>1132</v>
      </c>
      <c r="BP27" s="26" t="s">
        <v>1132</v>
      </c>
      <c r="BQ27" s="26" t="s">
        <v>1132</v>
      </c>
      <c r="BR27" s="26" t="s">
        <v>1132</v>
      </c>
      <c r="BS27" s="26" t="s">
        <v>1132</v>
      </c>
      <c r="BT27" s="26" t="s">
        <v>1132</v>
      </c>
      <c r="BU27" s="26" t="s">
        <v>1132</v>
      </c>
      <c r="BV27" s="26" t="s">
        <v>1132</v>
      </c>
      <c r="BW27" s="26" t="s">
        <v>1132</v>
      </c>
      <c r="BX27" s="26" t="s">
        <v>1132</v>
      </c>
      <c r="BY27" s="26" t="s">
        <v>1132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26" t="s">
        <v>1132</v>
      </c>
      <c r="CR27" s="26" t="s">
        <v>1132</v>
      </c>
      <c r="CS27" s="26" t="s">
        <v>1132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26" t="s">
        <v>1132</v>
      </c>
      <c r="DA27" s="26" t="s">
        <v>1132</v>
      </c>
      <c r="DB27" s="26" t="s">
        <v>1132</v>
      </c>
      <c r="DC27" s="9">
        <v>0</v>
      </c>
      <c r="DD27" s="9">
        <v>0</v>
      </c>
      <c r="DE27" s="9">
        <v>0</v>
      </c>
      <c r="DF27" s="9">
        <v>0</v>
      </c>
      <c r="DG27" s="31">
        <v>0</v>
      </c>
    </row>
    <row r="28" spans="1:111" s="1" customFormat="1" ht="15" customHeight="1">
      <c r="A28" s="10" t="s">
        <v>1162</v>
      </c>
      <c r="B28" s="11"/>
      <c r="C28" s="11"/>
      <c r="D28" s="11" t="s">
        <v>544</v>
      </c>
      <c r="E28" s="9">
        <v>451757.1</v>
      </c>
      <c r="F28" s="9">
        <v>296075.1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296075.1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/>
      <c r="U28" s="9">
        <v>0</v>
      </c>
      <c r="V28" s="22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/>
      <c r="AV28" s="9">
        <v>155682</v>
      </c>
      <c r="AW28" s="9">
        <v>0</v>
      </c>
      <c r="AX28" s="9">
        <v>0</v>
      </c>
      <c r="AY28" s="9">
        <v>0</v>
      </c>
      <c r="AZ28" s="9">
        <v>0</v>
      </c>
      <c r="BA28" s="9">
        <v>155682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26" t="s">
        <v>1132</v>
      </c>
      <c r="BN28" s="26" t="s">
        <v>1132</v>
      </c>
      <c r="BO28" s="26" t="s">
        <v>1132</v>
      </c>
      <c r="BP28" s="26" t="s">
        <v>1132</v>
      </c>
      <c r="BQ28" s="26" t="s">
        <v>1132</v>
      </c>
      <c r="BR28" s="26" t="s">
        <v>1132</v>
      </c>
      <c r="BS28" s="26" t="s">
        <v>1132</v>
      </c>
      <c r="BT28" s="26" t="s">
        <v>1132</v>
      </c>
      <c r="BU28" s="26" t="s">
        <v>1132</v>
      </c>
      <c r="BV28" s="26" t="s">
        <v>1132</v>
      </c>
      <c r="BW28" s="26" t="s">
        <v>1132</v>
      </c>
      <c r="BX28" s="26" t="s">
        <v>1132</v>
      </c>
      <c r="BY28" s="26" t="s">
        <v>1132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26" t="s">
        <v>1132</v>
      </c>
      <c r="CR28" s="26" t="s">
        <v>1132</v>
      </c>
      <c r="CS28" s="26" t="s">
        <v>1132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26" t="s">
        <v>1132</v>
      </c>
      <c r="DA28" s="26" t="s">
        <v>1132</v>
      </c>
      <c r="DB28" s="26" t="s">
        <v>1132</v>
      </c>
      <c r="DC28" s="9">
        <v>0</v>
      </c>
      <c r="DD28" s="9">
        <v>0</v>
      </c>
      <c r="DE28" s="9">
        <v>0</v>
      </c>
      <c r="DF28" s="9">
        <v>0</v>
      </c>
      <c r="DG28" s="31">
        <v>0</v>
      </c>
    </row>
    <row r="29" spans="1:111" s="1" customFormat="1" ht="15" customHeight="1">
      <c r="A29" s="10" t="s">
        <v>1163</v>
      </c>
      <c r="B29" s="11"/>
      <c r="C29" s="11"/>
      <c r="D29" s="11" t="s">
        <v>1164</v>
      </c>
      <c r="E29" s="9"/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/>
      <c r="U29" s="9">
        <v>0</v>
      </c>
      <c r="V29" s="22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/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26" t="s">
        <v>1132</v>
      </c>
      <c r="BN29" s="26" t="s">
        <v>1132</v>
      </c>
      <c r="BO29" s="26" t="s">
        <v>1132</v>
      </c>
      <c r="BP29" s="26" t="s">
        <v>1132</v>
      </c>
      <c r="BQ29" s="26" t="s">
        <v>1132</v>
      </c>
      <c r="BR29" s="26" t="s">
        <v>1132</v>
      </c>
      <c r="BS29" s="26" t="s">
        <v>1132</v>
      </c>
      <c r="BT29" s="26" t="s">
        <v>1132</v>
      </c>
      <c r="BU29" s="26" t="s">
        <v>1132</v>
      </c>
      <c r="BV29" s="26" t="s">
        <v>1132</v>
      </c>
      <c r="BW29" s="26" t="s">
        <v>1132</v>
      </c>
      <c r="BX29" s="26" t="s">
        <v>1132</v>
      </c>
      <c r="BY29" s="26" t="s">
        <v>1132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26" t="s">
        <v>1132</v>
      </c>
      <c r="CR29" s="26" t="s">
        <v>1132</v>
      </c>
      <c r="CS29" s="26" t="s">
        <v>1132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26" t="s">
        <v>1132</v>
      </c>
      <c r="DA29" s="26" t="s">
        <v>1132</v>
      </c>
      <c r="DB29" s="26" t="s">
        <v>1132</v>
      </c>
      <c r="DC29" s="9">
        <v>0</v>
      </c>
      <c r="DD29" s="9">
        <v>0</v>
      </c>
      <c r="DE29" s="9">
        <v>0</v>
      </c>
      <c r="DF29" s="9">
        <v>0</v>
      </c>
      <c r="DG29" s="31">
        <v>0</v>
      </c>
    </row>
    <row r="30" spans="1:111" s="1" customFormat="1" ht="15" customHeight="1">
      <c r="A30" s="10" t="s">
        <v>1165</v>
      </c>
      <c r="B30" s="11"/>
      <c r="C30" s="11"/>
      <c r="D30" s="11" t="s">
        <v>1166</v>
      </c>
      <c r="E30" s="9"/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/>
      <c r="U30" s="9">
        <v>0</v>
      </c>
      <c r="V30" s="22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/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26" t="s">
        <v>1132</v>
      </c>
      <c r="BN30" s="26" t="s">
        <v>1132</v>
      </c>
      <c r="BO30" s="26" t="s">
        <v>1132</v>
      </c>
      <c r="BP30" s="26" t="s">
        <v>1132</v>
      </c>
      <c r="BQ30" s="26" t="s">
        <v>1132</v>
      </c>
      <c r="BR30" s="26" t="s">
        <v>1132</v>
      </c>
      <c r="BS30" s="26" t="s">
        <v>1132</v>
      </c>
      <c r="BT30" s="26" t="s">
        <v>1132</v>
      </c>
      <c r="BU30" s="26" t="s">
        <v>1132</v>
      </c>
      <c r="BV30" s="26" t="s">
        <v>1132</v>
      </c>
      <c r="BW30" s="26" t="s">
        <v>1132</v>
      </c>
      <c r="BX30" s="26" t="s">
        <v>1132</v>
      </c>
      <c r="BY30" s="26" t="s">
        <v>1132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26" t="s">
        <v>1132</v>
      </c>
      <c r="CR30" s="26" t="s">
        <v>1132</v>
      </c>
      <c r="CS30" s="26" t="s">
        <v>1132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26" t="s">
        <v>1132</v>
      </c>
      <c r="DA30" s="26" t="s">
        <v>1132</v>
      </c>
      <c r="DB30" s="26" t="s">
        <v>1132</v>
      </c>
      <c r="DC30" s="9">
        <v>0</v>
      </c>
      <c r="DD30" s="9">
        <v>0</v>
      </c>
      <c r="DE30" s="9">
        <v>0</v>
      </c>
      <c r="DF30" s="9">
        <v>0</v>
      </c>
      <c r="DG30" s="31">
        <v>0</v>
      </c>
    </row>
    <row r="31" spans="1:111" s="1" customFormat="1" ht="15" customHeight="1">
      <c r="A31" s="10" t="s">
        <v>1167</v>
      </c>
      <c r="B31" s="11"/>
      <c r="C31" s="11"/>
      <c r="D31" s="11" t="s">
        <v>1168</v>
      </c>
      <c r="E31" s="9">
        <v>155682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/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22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/>
      <c r="AW31" s="9">
        <v>0</v>
      </c>
      <c r="AX31" s="9">
        <v>0</v>
      </c>
      <c r="AY31" s="9">
        <v>0</v>
      </c>
      <c r="AZ31" s="9">
        <v>0</v>
      </c>
      <c r="BA31" s="9"/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26" t="s">
        <v>1132</v>
      </c>
      <c r="BN31" s="26" t="s">
        <v>1132</v>
      </c>
      <c r="BO31" s="26" t="s">
        <v>1132</v>
      </c>
      <c r="BP31" s="26" t="s">
        <v>1132</v>
      </c>
      <c r="BQ31" s="26" t="s">
        <v>1132</v>
      </c>
      <c r="BR31" s="26" t="s">
        <v>1132</v>
      </c>
      <c r="BS31" s="26" t="s">
        <v>1132</v>
      </c>
      <c r="BT31" s="26" t="s">
        <v>1132</v>
      </c>
      <c r="BU31" s="26" t="s">
        <v>1132</v>
      </c>
      <c r="BV31" s="26" t="s">
        <v>1132</v>
      </c>
      <c r="BW31" s="26" t="s">
        <v>1132</v>
      </c>
      <c r="BX31" s="26" t="s">
        <v>1132</v>
      </c>
      <c r="BY31" s="26" t="s">
        <v>1132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26" t="s">
        <v>1132</v>
      </c>
      <c r="CR31" s="26" t="s">
        <v>1132</v>
      </c>
      <c r="CS31" s="26" t="s">
        <v>1132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26" t="s">
        <v>1132</v>
      </c>
      <c r="DA31" s="26" t="s">
        <v>1132</v>
      </c>
      <c r="DB31" s="26" t="s">
        <v>1132</v>
      </c>
      <c r="DC31" s="9">
        <v>0</v>
      </c>
      <c r="DD31" s="9">
        <v>0</v>
      </c>
      <c r="DE31" s="9">
        <v>0</v>
      </c>
      <c r="DF31" s="9">
        <v>0</v>
      </c>
      <c r="DG31" s="31">
        <v>0</v>
      </c>
    </row>
    <row r="32" spans="1:111" s="1" customFormat="1" ht="15" customHeight="1">
      <c r="A32" s="10" t="s">
        <v>1169</v>
      </c>
      <c r="B32" s="11"/>
      <c r="C32" s="11"/>
      <c r="D32" s="11" t="s">
        <v>1170</v>
      </c>
      <c r="E32" s="9"/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22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155682</v>
      </c>
      <c r="AW32" s="9">
        <v>0</v>
      </c>
      <c r="AX32" s="9">
        <v>0</v>
      </c>
      <c r="AY32" s="9">
        <v>0</v>
      </c>
      <c r="AZ32" s="9">
        <v>0</v>
      </c>
      <c r="BA32" s="9">
        <v>155682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26" t="s">
        <v>1132</v>
      </c>
      <c r="BN32" s="26" t="s">
        <v>1132</v>
      </c>
      <c r="BO32" s="26" t="s">
        <v>1132</v>
      </c>
      <c r="BP32" s="26" t="s">
        <v>1132</v>
      </c>
      <c r="BQ32" s="26" t="s">
        <v>1132</v>
      </c>
      <c r="BR32" s="26" t="s">
        <v>1132</v>
      </c>
      <c r="BS32" s="26" t="s">
        <v>1132</v>
      </c>
      <c r="BT32" s="26" t="s">
        <v>1132</v>
      </c>
      <c r="BU32" s="26" t="s">
        <v>1132</v>
      </c>
      <c r="BV32" s="26" t="s">
        <v>1132</v>
      </c>
      <c r="BW32" s="26" t="s">
        <v>1132</v>
      </c>
      <c r="BX32" s="26" t="s">
        <v>1132</v>
      </c>
      <c r="BY32" s="26" t="s">
        <v>1132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26" t="s">
        <v>1132</v>
      </c>
      <c r="CR32" s="26" t="s">
        <v>1132</v>
      </c>
      <c r="CS32" s="26" t="s">
        <v>1132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26" t="s">
        <v>1132</v>
      </c>
      <c r="DA32" s="26" t="s">
        <v>1132</v>
      </c>
      <c r="DB32" s="26" t="s">
        <v>1132</v>
      </c>
      <c r="DC32" s="9">
        <v>0</v>
      </c>
      <c r="DD32" s="9">
        <v>0</v>
      </c>
      <c r="DE32" s="9">
        <v>0</v>
      </c>
      <c r="DF32" s="9">
        <v>0</v>
      </c>
      <c r="DG32" s="31">
        <v>0</v>
      </c>
    </row>
    <row r="33" spans="1:111" s="1" customFormat="1" ht="15" customHeight="1">
      <c r="A33" s="10" t="s">
        <v>1171</v>
      </c>
      <c r="B33" s="11"/>
      <c r="C33" s="11"/>
      <c r="D33" s="11" t="s">
        <v>891</v>
      </c>
      <c r="E33" s="9"/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22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/>
      <c r="AW33" s="9">
        <v>0</v>
      </c>
      <c r="AX33" s="9">
        <v>0</v>
      </c>
      <c r="AY33" s="9">
        <v>0</v>
      </c>
      <c r="AZ33" s="9">
        <v>0</v>
      </c>
      <c r="BA33" s="9"/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26" t="s">
        <v>1132</v>
      </c>
      <c r="BN33" s="26" t="s">
        <v>1132</v>
      </c>
      <c r="BO33" s="26" t="s">
        <v>1132</v>
      </c>
      <c r="BP33" s="26" t="s">
        <v>1132</v>
      </c>
      <c r="BQ33" s="26" t="s">
        <v>1132</v>
      </c>
      <c r="BR33" s="26" t="s">
        <v>1132</v>
      </c>
      <c r="BS33" s="26" t="s">
        <v>1132</v>
      </c>
      <c r="BT33" s="26" t="s">
        <v>1132</v>
      </c>
      <c r="BU33" s="26" t="s">
        <v>1132</v>
      </c>
      <c r="BV33" s="26" t="s">
        <v>1132</v>
      </c>
      <c r="BW33" s="26" t="s">
        <v>1132</v>
      </c>
      <c r="BX33" s="26" t="s">
        <v>1132</v>
      </c>
      <c r="BY33" s="26" t="s">
        <v>1132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26" t="s">
        <v>1132</v>
      </c>
      <c r="CR33" s="26" t="s">
        <v>1132</v>
      </c>
      <c r="CS33" s="26" t="s">
        <v>1132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26" t="s">
        <v>1132</v>
      </c>
      <c r="DA33" s="26" t="s">
        <v>1132</v>
      </c>
      <c r="DB33" s="26" t="s">
        <v>1132</v>
      </c>
      <c r="DC33" s="9">
        <v>0</v>
      </c>
      <c r="DD33" s="9">
        <v>0</v>
      </c>
      <c r="DE33" s="9">
        <v>0</v>
      </c>
      <c r="DF33" s="9">
        <v>0</v>
      </c>
      <c r="DG33" s="31">
        <v>0</v>
      </c>
    </row>
    <row r="34" spans="1:111" s="1" customFormat="1" ht="15" customHeight="1">
      <c r="A34" s="10" t="s">
        <v>1172</v>
      </c>
      <c r="B34" s="11"/>
      <c r="C34" s="11"/>
      <c r="D34" s="11" t="s">
        <v>1173</v>
      </c>
      <c r="E34" s="9">
        <v>296075.1</v>
      </c>
      <c r="F34" s="9">
        <v>296075.1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296075.1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22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/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26" t="s">
        <v>1132</v>
      </c>
      <c r="BN34" s="26" t="s">
        <v>1132</v>
      </c>
      <c r="BO34" s="26" t="s">
        <v>1132</v>
      </c>
      <c r="BP34" s="26" t="s">
        <v>1132</v>
      </c>
      <c r="BQ34" s="26" t="s">
        <v>1132</v>
      </c>
      <c r="BR34" s="26" t="s">
        <v>1132</v>
      </c>
      <c r="BS34" s="26" t="s">
        <v>1132</v>
      </c>
      <c r="BT34" s="26" t="s">
        <v>1132</v>
      </c>
      <c r="BU34" s="26" t="s">
        <v>1132</v>
      </c>
      <c r="BV34" s="26" t="s">
        <v>1132</v>
      </c>
      <c r="BW34" s="26" t="s">
        <v>1132</v>
      </c>
      <c r="BX34" s="26" t="s">
        <v>1132</v>
      </c>
      <c r="BY34" s="26" t="s">
        <v>1132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26" t="s">
        <v>1132</v>
      </c>
      <c r="CR34" s="26" t="s">
        <v>1132</v>
      </c>
      <c r="CS34" s="26" t="s">
        <v>1132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26" t="s">
        <v>1132</v>
      </c>
      <c r="DA34" s="26" t="s">
        <v>1132</v>
      </c>
      <c r="DB34" s="26" t="s">
        <v>1132</v>
      </c>
      <c r="DC34" s="9">
        <v>0</v>
      </c>
      <c r="DD34" s="9">
        <v>0</v>
      </c>
      <c r="DE34" s="9">
        <v>0</v>
      </c>
      <c r="DF34" s="9">
        <v>0</v>
      </c>
      <c r="DG34" s="31">
        <v>0</v>
      </c>
    </row>
    <row r="35" spans="1:111" s="1" customFormat="1" ht="15" customHeight="1">
      <c r="A35" s="10" t="s">
        <v>1174</v>
      </c>
      <c r="B35" s="11"/>
      <c r="C35" s="11"/>
      <c r="D35" s="11" t="s">
        <v>1175</v>
      </c>
      <c r="E35" s="9">
        <v>711281.67</v>
      </c>
      <c r="F35" s="9">
        <v>367907.1</v>
      </c>
      <c r="G35" s="9">
        <v>90216</v>
      </c>
      <c r="H35" s="9">
        <v>58140</v>
      </c>
      <c r="I35" s="9">
        <v>0</v>
      </c>
      <c r="J35" s="9">
        <v>0</v>
      </c>
      <c r="K35" s="9">
        <v>48000</v>
      </c>
      <c r="L35" s="9">
        <v>0</v>
      </c>
      <c r="M35" s="9">
        <v>0</v>
      </c>
      <c r="N35" s="9">
        <v>171551.1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343374.57</v>
      </c>
      <c r="U35" s="9">
        <v>23200</v>
      </c>
      <c r="V35" s="22">
        <v>16000</v>
      </c>
      <c r="W35" s="9">
        <v>0</v>
      </c>
      <c r="X35" s="9">
        <v>0</v>
      </c>
      <c r="Y35" s="9">
        <v>0</v>
      </c>
      <c r="Z35" s="9">
        <v>11000</v>
      </c>
      <c r="AA35" s="9">
        <v>0</v>
      </c>
      <c r="AB35" s="9">
        <v>0</v>
      </c>
      <c r="AC35" s="9">
        <v>0</v>
      </c>
      <c r="AD35" s="9">
        <v>15518.79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6400</v>
      </c>
      <c r="AK35" s="9">
        <v>0</v>
      </c>
      <c r="AL35" s="9">
        <v>0</v>
      </c>
      <c r="AM35" s="9">
        <v>0</v>
      </c>
      <c r="AN35" s="9">
        <v>130000</v>
      </c>
      <c r="AO35" s="9">
        <v>0</v>
      </c>
      <c r="AP35" s="9">
        <v>0</v>
      </c>
      <c r="AQ35" s="9">
        <v>0</v>
      </c>
      <c r="AR35" s="9">
        <v>0</v>
      </c>
      <c r="AS35" s="9">
        <v>19000</v>
      </c>
      <c r="AT35" s="9">
        <v>0</v>
      </c>
      <c r="AU35" s="9">
        <v>122255.78</v>
      </c>
      <c r="AV35" s="9">
        <v>18506.89</v>
      </c>
      <c r="AW35" s="9">
        <v>0</v>
      </c>
      <c r="AX35" s="9">
        <v>0</v>
      </c>
      <c r="AY35" s="9">
        <v>0</v>
      </c>
      <c r="AZ35" s="9">
        <v>0</v>
      </c>
      <c r="BA35" s="9"/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26" t="s">
        <v>1132</v>
      </c>
      <c r="BN35" s="26" t="s">
        <v>1132</v>
      </c>
      <c r="BO35" s="26" t="s">
        <v>1132</v>
      </c>
      <c r="BP35" s="26" t="s">
        <v>1132</v>
      </c>
      <c r="BQ35" s="26" t="s">
        <v>1132</v>
      </c>
      <c r="BR35" s="26" t="s">
        <v>1132</v>
      </c>
      <c r="BS35" s="26" t="s">
        <v>1132</v>
      </c>
      <c r="BT35" s="26" t="s">
        <v>1132</v>
      </c>
      <c r="BU35" s="26" t="s">
        <v>1132</v>
      </c>
      <c r="BV35" s="26" t="s">
        <v>1132</v>
      </c>
      <c r="BW35" s="26" t="s">
        <v>1132</v>
      </c>
      <c r="BX35" s="26" t="s">
        <v>1132</v>
      </c>
      <c r="BY35" s="26" t="s">
        <v>1132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26" t="s">
        <v>1132</v>
      </c>
      <c r="CR35" s="26" t="s">
        <v>1132</v>
      </c>
      <c r="CS35" s="26" t="s">
        <v>1132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26" t="s">
        <v>1132</v>
      </c>
      <c r="DA35" s="26" t="s">
        <v>1132</v>
      </c>
      <c r="DB35" s="26" t="s">
        <v>1132</v>
      </c>
      <c r="DC35" s="9">
        <v>0</v>
      </c>
      <c r="DD35" s="9">
        <v>0</v>
      </c>
      <c r="DE35" s="9">
        <v>0</v>
      </c>
      <c r="DF35" s="9">
        <v>0</v>
      </c>
      <c r="DG35" s="31">
        <v>0</v>
      </c>
    </row>
    <row r="36" spans="1:111" s="1" customFormat="1" ht="15" customHeight="1">
      <c r="A36" s="10" t="s">
        <v>1176</v>
      </c>
      <c r="B36" s="11"/>
      <c r="C36" s="11"/>
      <c r="D36" s="11" t="s">
        <v>1177</v>
      </c>
      <c r="E36" s="9">
        <v>303298.57</v>
      </c>
      <c r="F36" s="9">
        <v>196356</v>
      </c>
      <c r="G36" s="9">
        <v>90216</v>
      </c>
      <c r="H36" s="9">
        <v>58140</v>
      </c>
      <c r="I36" s="9">
        <v>0</v>
      </c>
      <c r="J36" s="9">
        <v>0</v>
      </c>
      <c r="K36" s="9">
        <v>48000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236432</v>
      </c>
      <c r="U36" s="9"/>
      <c r="V36" s="22"/>
      <c r="W36" s="9">
        <v>0</v>
      </c>
      <c r="X36" s="9">
        <v>0</v>
      </c>
      <c r="Y36" s="9">
        <v>0</v>
      </c>
      <c r="Z36" s="9"/>
      <c r="AA36" s="9">
        <v>0</v>
      </c>
      <c r="AB36" s="9">
        <v>0</v>
      </c>
      <c r="AC36" s="9">
        <v>0</v>
      </c>
      <c r="AD36" s="9"/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/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/>
      <c r="AT36" s="9">
        <v>0</v>
      </c>
      <c r="AU36" s="9">
        <v>106432</v>
      </c>
      <c r="AV36" s="9">
        <v>18506.89</v>
      </c>
      <c r="AW36" s="9">
        <v>0</v>
      </c>
      <c r="AX36" s="9">
        <v>0</v>
      </c>
      <c r="AY36" s="9">
        <v>0</v>
      </c>
      <c r="AZ36" s="9">
        <v>0</v>
      </c>
      <c r="BA36" s="9"/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26" t="s">
        <v>1132</v>
      </c>
      <c r="BN36" s="26" t="s">
        <v>1132</v>
      </c>
      <c r="BO36" s="26" t="s">
        <v>1132</v>
      </c>
      <c r="BP36" s="26" t="s">
        <v>1132</v>
      </c>
      <c r="BQ36" s="26" t="s">
        <v>1132</v>
      </c>
      <c r="BR36" s="26" t="s">
        <v>1132</v>
      </c>
      <c r="BS36" s="26" t="s">
        <v>1132</v>
      </c>
      <c r="BT36" s="26" t="s">
        <v>1132</v>
      </c>
      <c r="BU36" s="26" t="s">
        <v>1132</v>
      </c>
      <c r="BV36" s="26" t="s">
        <v>1132</v>
      </c>
      <c r="BW36" s="26" t="s">
        <v>1132</v>
      </c>
      <c r="BX36" s="26" t="s">
        <v>1132</v>
      </c>
      <c r="BY36" s="26" t="s">
        <v>1132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26" t="s">
        <v>1132</v>
      </c>
      <c r="CR36" s="26" t="s">
        <v>1132</v>
      </c>
      <c r="CS36" s="26" t="s">
        <v>1132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26" t="s">
        <v>1132</v>
      </c>
      <c r="DA36" s="26" t="s">
        <v>1132</v>
      </c>
      <c r="DB36" s="26" t="s">
        <v>1132</v>
      </c>
      <c r="DC36" s="9">
        <v>0</v>
      </c>
      <c r="DD36" s="9">
        <v>0</v>
      </c>
      <c r="DE36" s="9">
        <v>0</v>
      </c>
      <c r="DF36" s="9">
        <v>0</v>
      </c>
      <c r="DG36" s="31">
        <v>0</v>
      </c>
    </row>
    <row r="37" spans="1:111" s="1" customFormat="1" ht="15" customHeight="1">
      <c r="A37" s="10" t="s">
        <v>1178</v>
      </c>
      <c r="B37" s="11"/>
      <c r="C37" s="11"/>
      <c r="D37" s="11" t="s">
        <v>1179</v>
      </c>
      <c r="E37" s="9">
        <v>303298.57</v>
      </c>
      <c r="F37" s="9">
        <v>196356</v>
      </c>
      <c r="G37" s="9">
        <v>90216</v>
      </c>
      <c r="H37" s="9">
        <v>58140</v>
      </c>
      <c r="I37" s="9">
        <v>0</v>
      </c>
      <c r="J37" s="9">
        <v>0</v>
      </c>
      <c r="K37" s="9">
        <v>48000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236432</v>
      </c>
      <c r="U37" s="9"/>
      <c r="V37" s="22"/>
      <c r="W37" s="9">
        <v>0</v>
      </c>
      <c r="X37" s="9">
        <v>0</v>
      </c>
      <c r="Y37" s="9">
        <v>0</v>
      </c>
      <c r="Z37" s="9"/>
      <c r="AA37" s="9">
        <v>0</v>
      </c>
      <c r="AB37" s="9">
        <v>0</v>
      </c>
      <c r="AC37" s="9">
        <v>0</v>
      </c>
      <c r="AD37" s="9"/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/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/>
      <c r="AT37" s="9">
        <v>0</v>
      </c>
      <c r="AU37" s="9">
        <v>106432</v>
      </c>
      <c r="AV37" s="9">
        <v>18506.89</v>
      </c>
      <c r="AW37" s="9">
        <v>0</v>
      </c>
      <c r="AX37" s="9">
        <v>0</v>
      </c>
      <c r="AY37" s="9">
        <v>0</v>
      </c>
      <c r="AZ37" s="9">
        <v>0</v>
      </c>
      <c r="BA37" s="9"/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26" t="s">
        <v>1132</v>
      </c>
      <c r="BN37" s="26" t="s">
        <v>1132</v>
      </c>
      <c r="BO37" s="26" t="s">
        <v>1132</v>
      </c>
      <c r="BP37" s="26" t="s">
        <v>1132</v>
      </c>
      <c r="BQ37" s="26" t="s">
        <v>1132</v>
      </c>
      <c r="BR37" s="26" t="s">
        <v>1132</v>
      </c>
      <c r="BS37" s="26" t="s">
        <v>1132</v>
      </c>
      <c r="BT37" s="26" t="s">
        <v>1132</v>
      </c>
      <c r="BU37" s="26" t="s">
        <v>1132</v>
      </c>
      <c r="BV37" s="26" t="s">
        <v>1132</v>
      </c>
      <c r="BW37" s="26" t="s">
        <v>1132</v>
      </c>
      <c r="BX37" s="26" t="s">
        <v>1132</v>
      </c>
      <c r="BY37" s="26" t="s">
        <v>1132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26" t="s">
        <v>1132</v>
      </c>
      <c r="CR37" s="26" t="s">
        <v>1132</v>
      </c>
      <c r="CS37" s="26" t="s">
        <v>1132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26" t="s">
        <v>1132</v>
      </c>
      <c r="DA37" s="26" t="s">
        <v>1132</v>
      </c>
      <c r="DB37" s="26" t="s">
        <v>1132</v>
      </c>
      <c r="DC37" s="9">
        <v>0</v>
      </c>
      <c r="DD37" s="9">
        <v>0</v>
      </c>
      <c r="DE37" s="9">
        <v>0</v>
      </c>
      <c r="DF37" s="9">
        <v>0</v>
      </c>
      <c r="DG37" s="31">
        <v>0</v>
      </c>
    </row>
    <row r="38" spans="1:111" s="1" customFormat="1" ht="15" customHeight="1">
      <c r="A38" s="10" t="s">
        <v>1180</v>
      </c>
      <c r="B38" s="11"/>
      <c r="C38" s="11"/>
      <c r="D38" s="11" t="s">
        <v>1181</v>
      </c>
      <c r="E38" s="9">
        <v>171551.1</v>
      </c>
      <c r="F38" s="9">
        <v>171551.1</v>
      </c>
      <c r="G38" s="9">
        <v>0</v>
      </c>
      <c r="H38" s="9">
        <v>0</v>
      </c>
      <c r="I38" s="9">
        <v>0</v>
      </c>
      <c r="J38" s="9">
        <v>0</v>
      </c>
      <c r="K38" s="9"/>
      <c r="L38" s="9">
        <v>0</v>
      </c>
      <c r="M38" s="9">
        <v>0</v>
      </c>
      <c r="N38" s="9">
        <v>171551.1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106942.57</v>
      </c>
      <c r="U38" s="9">
        <v>23200</v>
      </c>
      <c r="V38" s="22">
        <v>16000</v>
      </c>
      <c r="W38" s="9">
        <v>0</v>
      </c>
      <c r="X38" s="9">
        <v>0</v>
      </c>
      <c r="Y38" s="9">
        <v>0</v>
      </c>
      <c r="Z38" s="9">
        <v>11000</v>
      </c>
      <c r="AA38" s="9">
        <v>0</v>
      </c>
      <c r="AB38" s="9">
        <v>0</v>
      </c>
      <c r="AC38" s="9">
        <v>0</v>
      </c>
      <c r="AD38" s="9">
        <v>15518.79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6400</v>
      </c>
      <c r="AK38" s="9">
        <v>0</v>
      </c>
      <c r="AL38" s="9">
        <v>0</v>
      </c>
      <c r="AM38" s="9">
        <v>0</v>
      </c>
      <c r="AN38" s="9">
        <v>130000</v>
      </c>
      <c r="AO38" s="9">
        <v>0</v>
      </c>
      <c r="AP38" s="9">
        <v>0</v>
      </c>
      <c r="AQ38" s="9">
        <v>0</v>
      </c>
      <c r="AR38" s="9">
        <v>0</v>
      </c>
      <c r="AS38" s="9">
        <v>19000</v>
      </c>
      <c r="AT38" s="9">
        <v>0</v>
      </c>
      <c r="AU38" s="9">
        <v>15823.78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26" t="s">
        <v>1132</v>
      </c>
      <c r="BN38" s="26" t="s">
        <v>1132</v>
      </c>
      <c r="BO38" s="26" t="s">
        <v>1132</v>
      </c>
      <c r="BP38" s="26" t="s">
        <v>1132</v>
      </c>
      <c r="BQ38" s="26" t="s">
        <v>1132</v>
      </c>
      <c r="BR38" s="26" t="s">
        <v>1132</v>
      </c>
      <c r="BS38" s="26" t="s">
        <v>1132</v>
      </c>
      <c r="BT38" s="26" t="s">
        <v>1132</v>
      </c>
      <c r="BU38" s="26" t="s">
        <v>1132</v>
      </c>
      <c r="BV38" s="26" t="s">
        <v>1132</v>
      </c>
      <c r="BW38" s="26" t="s">
        <v>1132</v>
      </c>
      <c r="BX38" s="26" t="s">
        <v>1132</v>
      </c>
      <c r="BY38" s="26" t="s">
        <v>1132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26" t="s">
        <v>1132</v>
      </c>
      <c r="CR38" s="26" t="s">
        <v>1132</v>
      </c>
      <c r="CS38" s="26" t="s">
        <v>1132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26" t="s">
        <v>1132</v>
      </c>
      <c r="DA38" s="26" t="s">
        <v>1132</v>
      </c>
      <c r="DB38" s="26" t="s">
        <v>1132</v>
      </c>
      <c r="DC38" s="9">
        <v>0</v>
      </c>
      <c r="DD38" s="9">
        <v>0</v>
      </c>
      <c r="DE38" s="9">
        <v>0</v>
      </c>
      <c r="DF38" s="9">
        <v>0</v>
      </c>
      <c r="DG38" s="31">
        <v>0</v>
      </c>
    </row>
    <row r="39" spans="1:111" s="1" customFormat="1" ht="15" customHeight="1">
      <c r="A39" s="10" t="s">
        <v>1182</v>
      </c>
      <c r="B39" s="11"/>
      <c r="C39" s="11"/>
      <c r="D39" s="11" t="s">
        <v>1183</v>
      </c>
      <c r="E39" s="9">
        <v>118228.61</v>
      </c>
      <c r="F39" s="9">
        <v>118228.61</v>
      </c>
      <c r="G39" s="9">
        <v>0</v>
      </c>
      <c r="H39" s="9">
        <v>0</v>
      </c>
      <c r="I39" s="9">
        <v>0</v>
      </c>
      <c r="J39" s="9">
        <v>0</v>
      </c>
      <c r="K39" s="9"/>
      <c r="L39" s="9">
        <v>0</v>
      </c>
      <c r="M39" s="9">
        <v>0</v>
      </c>
      <c r="N39" s="9">
        <v>118228.61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106942.57</v>
      </c>
      <c r="U39" s="9">
        <v>23200</v>
      </c>
      <c r="V39" s="22">
        <v>16000</v>
      </c>
      <c r="W39" s="9">
        <v>0</v>
      </c>
      <c r="X39" s="9">
        <v>0</v>
      </c>
      <c r="Y39" s="9">
        <v>0</v>
      </c>
      <c r="Z39" s="9">
        <v>11000</v>
      </c>
      <c r="AA39" s="9">
        <v>0</v>
      </c>
      <c r="AB39" s="9">
        <v>0</v>
      </c>
      <c r="AC39" s="9">
        <v>0</v>
      </c>
      <c r="AD39" s="9">
        <v>15518.79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6400</v>
      </c>
      <c r="AK39" s="9">
        <v>0</v>
      </c>
      <c r="AL39" s="9">
        <v>0</v>
      </c>
      <c r="AM39" s="9">
        <v>0</v>
      </c>
      <c r="AN39" s="9">
        <v>130000</v>
      </c>
      <c r="AO39" s="9">
        <v>0</v>
      </c>
      <c r="AP39" s="9">
        <v>0</v>
      </c>
      <c r="AQ39" s="9">
        <v>0</v>
      </c>
      <c r="AR39" s="9">
        <v>0</v>
      </c>
      <c r="AS39" s="9">
        <v>19000</v>
      </c>
      <c r="AT39" s="9">
        <v>0</v>
      </c>
      <c r="AU39" s="9">
        <v>15823.78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26" t="s">
        <v>1132</v>
      </c>
      <c r="BN39" s="26" t="s">
        <v>1132</v>
      </c>
      <c r="BO39" s="26" t="s">
        <v>1132</v>
      </c>
      <c r="BP39" s="26" t="s">
        <v>1132</v>
      </c>
      <c r="BQ39" s="26" t="s">
        <v>1132</v>
      </c>
      <c r="BR39" s="26" t="s">
        <v>1132</v>
      </c>
      <c r="BS39" s="26" t="s">
        <v>1132</v>
      </c>
      <c r="BT39" s="26" t="s">
        <v>1132</v>
      </c>
      <c r="BU39" s="26" t="s">
        <v>1132</v>
      </c>
      <c r="BV39" s="26" t="s">
        <v>1132</v>
      </c>
      <c r="BW39" s="26" t="s">
        <v>1132</v>
      </c>
      <c r="BX39" s="26" t="s">
        <v>1132</v>
      </c>
      <c r="BY39" s="26" t="s">
        <v>1132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26" t="s">
        <v>1132</v>
      </c>
      <c r="CR39" s="26" t="s">
        <v>1132</v>
      </c>
      <c r="CS39" s="26" t="s">
        <v>1132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26" t="s">
        <v>1132</v>
      </c>
      <c r="DA39" s="26" t="s">
        <v>1132</v>
      </c>
      <c r="DB39" s="26" t="s">
        <v>1132</v>
      </c>
      <c r="DC39" s="9">
        <v>0</v>
      </c>
      <c r="DD39" s="9">
        <v>0</v>
      </c>
      <c r="DE39" s="9">
        <v>0</v>
      </c>
      <c r="DF39" s="9">
        <v>0</v>
      </c>
      <c r="DG39" s="31">
        <v>0</v>
      </c>
    </row>
    <row r="40" spans="1:111" s="1" customFormat="1" ht="15" customHeight="1">
      <c r="A40" s="10" t="s">
        <v>1184</v>
      </c>
      <c r="B40" s="11"/>
      <c r="C40" s="11"/>
      <c r="D40" s="11" t="s">
        <v>1185</v>
      </c>
      <c r="E40" s="9">
        <v>53322.49</v>
      </c>
      <c r="F40" s="9">
        <v>53322.49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53322.49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22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26" t="s">
        <v>1132</v>
      </c>
      <c r="BN40" s="26" t="s">
        <v>1132</v>
      </c>
      <c r="BO40" s="26" t="s">
        <v>1132</v>
      </c>
      <c r="BP40" s="26" t="s">
        <v>1132</v>
      </c>
      <c r="BQ40" s="26" t="s">
        <v>1132</v>
      </c>
      <c r="BR40" s="26" t="s">
        <v>1132</v>
      </c>
      <c r="BS40" s="26" t="s">
        <v>1132</v>
      </c>
      <c r="BT40" s="26" t="s">
        <v>1132</v>
      </c>
      <c r="BU40" s="26" t="s">
        <v>1132</v>
      </c>
      <c r="BV40" s="26" t="s">
        <v>1132</v>
      </c>
      <c r="BW40" s="26" t="s">
        <v>1132</v>
      </c>
      <c r="BX40" s="26" t="s">
        <v>1132</v>
      </c>
      <c r="BY40" s="26" t="s">
        <v>1132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26" t="s">
        <v>1132</v>
      </c>
      <c r="CR40" s="26" t="s">
        <v>1132</v>
      </c>
      <c r="CS40" s="26" t="s">
        <v>1132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26" t="s">
        <v>1132</v>
      </c>
      <c r="DA40" s="26" t="s">
        <v>1132</v>
      </c>
      <c r="DB40" s="26" t="s">
        <v>1132</v>
      </c>
      <c r="DC40" s="9">
        <v>0</v>
      </c>
      <c r="DD40" s="9">
        <v>0</v>
      </c>
      <c r="DE40" s="9">
        <v>0</v>
      </c>
      <c r="DF40" s="9">
        <v>0</v>
      </c>
      <c r="DG40" s="31">
        <v>0</v>
      </c>
    </row>
    <row r="41" spans="1:111" s="1" customFormat="1" ht="15" customHeight="1">
      <c r="A41" s="14">
        <v>212</v>
      </c>
      <c r="B41" s="15"/>
      <c r="C41" s="16"/>
      <c r="D41" s="11" t="s">
        <v>574</v>
      </c>
      <c r="E41" s="9">
        <v>1136600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>
        <v>1136600</v>
      </c>
      <c r="U41" s="9"/>
      <c r="V41" s="22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>
        <v>246600</v>
      </c>
      <c r="AO41" s="9">
        <v>890000</v>
      </c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26"/>
      <c r="CR41" s="26"/>
      <c r="CS41" s="26"/>
      <c r="CT41" s="9"/>
      <c r="CU41" s="9"/>
      <c r="CV41" s="9"/>
      <c r="CW41" s="9"/>
      <c r="CX41" s="9"/>
      <c r="CY41" s="9"/>
      <c r="CZ41" s="26"/>
      <c r="DA41" s="26"/>
      <c r="DB41" s="26"/>
      <c r="DC41" s="9"/>
      <c r="DD41" s="9"/>
      <c r="DE41" s="9"/>
      <c r="DF41" s="9"/>
      <c r="DG41" s="31"/>
    </row>
    <row r="42" spans="1:111" s="1" customFormat="1" ht="15" customHeight="1">
      <c r="A42" s="14">
        <v>21203</v>
      </c>
      <c r="B42" s="15"/>
      <c r="C42" s="16"/>
      <c r="D42" s="11" t="s">
        <v>1186</v>
      </c>
      <c r="E42" s="9">
        <v>890000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>
        <v>890000</v>
      </c>
      <c r="U42" s="9"/>
      <c r="V42" s="22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>
        <v>890000</v>
      </c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26"/>
      <c r="CR42" s="26"/>
      <c r="CS42" s="26"/>
      <c r="CT42" s="9"/>
      <c r="CU42" s="9"/>
      <c r="CV42" s="9"/>
      <c r="CW42" s="9"/>
      <c r="CX42" s="9"/>
      <c r="CY42" s="9"/>
      <c r="CZ42" s="26"/>
      <c r="DA42" s="26"/>
      <c r="DB42" s="26"/>
      <c r="DC42" s="9"/>
      <c r="DD42" s="9"/>
      <c r="DE42" s="9"/>
      <c r="DF42" s="9"/>
      <c r="DG42" s="31"/>
    </row>
    <row r="43" spans="1:111" s="1" customFormat="1" ht="15" customHeight="1">
      <c r="A43" s="14">
        <v>2120399</v>
      </c>
      <c r="B43" s="15"/>
      <c r="C43" s="16"/>
      <c r="D43" s="11" t="s">
        <v>1187</v>
      </c>
      <c r="E43" s="9">
        <v>890000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>
        <v>890000</v>
      </c>
      <c r="U43" s="9"/>
      <c r="V43" s="22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>
        <v>890000</v>
      </c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26"/>
      <c r="CR43" s="26"/>
      <c r="CS43" s="26"/>
      <c r="CT43" s="9"/>
      <c r="CU43" s="9"/>
      <c r="CV43" s="9"/>
      <c r="CW43" s="9"/>
      <c r="CX43" s="9"/>
      <c r="CY43" s="9"/>
      <c r="CZ43" s="26"/>
      <c r="DA43" s="26"/>
      <c r="DB43" s="26"/>
      <c r="DC43" s="9"/>
      <c r="DD43" s="9"/>
      <c r="DE43" s="9"/>
      <c r="DF43" s="9"/>
      <c r="DG43" s="31"/>
    </row>
    <row r="44" spans="1:111" s="1" customFormat="1" ht="15" customHeight="1">
      <c r="A44" s="14">
        <v>21205</v>
      </c>
      <c r="B44" s="15"/>
      <c r="C44" s="16"/>
      <c r="D44" s="11" t="s">
        <v>1188</v>
      </c>
      <c r="E44" s="9">
        <v>246000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>
        <v>246600</v>
      </c>
      <c r="U44" s="9"/>
      <c r="V44" s="22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>
        <v>246600</v>
      </c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26"/>
      <c r="CR44" s="26"/>
      <c r="CS44" s="26"/>
      <c r="CT44" s="9"/>
      <c r="CU44" s="9"/>
      <c r="CV44" s="9"/>
      <c r="CW44" s="9"/>
      <c r="CX44" s="9"/>
      <c r="CY44" s="9"/>
      <c r="CZ44" s="26"/>
      <c r="DA44" s="26"/>
      <c r="DB44" s="26"/>
      <c r="DC44" s="9"/>
      <c r="DD44" s="9"/>
      <c r="DE44" s="9"/>
      <c r="DF44" s="9"/>
      <c r="DG44" s="31"/>
    </row>
    <row r="45" spans="1:111" s="1" customFormat="1" ht="15" customHeight="1">
      <c r="A45" s="14">
        <v>2120501</v>
      </c>
      <c r="B45" s="15"/>
      <c r="C45" s="16"/>
      <c r="D45" s="11" t="s">
        <v>1188</v>
      </c>
      <c r="E45" s="9">
        <v>246000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>
        <v>246600</v>
      </c>
      <c r="U45" s="9"/>
      <c r="V45" s="22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>
        <v>246600</v>
      </c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26"/>
      <c r="CR45" s="26"/>
      <c r="CS45" s="26"/>
      <c r="CT45" s="9"/>
      <c r="CU45" s="9"/>
      <c r="CV45" s="9"/>
      <c r="CW45" s="9"/>
      <c r="CX45" s="9"/>
      <c r="CY45" s="9"/>
      <c r="CZ45" s="26"/>
      <c r="DA45" s="26"/>
      <c r="DB45" s="26"/>
      <c r="DC45" s="9"/>
      <c r="DD45" s="9"/>
      <c r="DE45" s="9"/>
      <c r="DF45" s="9"/>
      <c r="DG45" s="31"/>
    </row>
    <row r="46" spans="1:111" s="1" customFormat="1" ht="15" customHeight="1">
      <c r="A46" s="10" t="s">
        <v>1189</v>
      </c>
      <c r="B46" s="11"/>
      <c r="C46" s="11"/>
      <c r="D46" s="11" t="s">
        <v>594</v>
      </c>
      <c r="E46" s="17">
        <v>234840</v>
      </c>
      <c r="F46" s="17">
        <v>234840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234840</v>
      </c>
      <c r="R46" s="9">
        <v>0</v>
      </c>
      <c r="S46" s="9">
        <v>0</v>
      </c>
      <c r="T46" s="9">
        <v>0</v>
      </c>
      <c r="U46" s="9">
        <v>0</v>
      </c>
      <c r="V46" s="22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26" t="s">
        <v>1132</v>
      </c>
      <c r="BN46" s="26" t="s">
        <v>1132</v>
      </c>
      <c r="BO46" s="26" t="s">
        <v>1132</v>
      </c>
      <c r="BP46" s="26" t="s">
        <v>1132</v>
      </c>
      <c r="BQ46" s="26" t="s">
        <v>1132</v>
      </c>
      <c r="BR46" s="26" t="s">
        <v>1132</v>
      </c>
      <c r="BS46" s="26" t="s">
        <v>1132</v>
      </c>
      <c r="BT46" s="26" t="s">
        <v>1132</v>
      </c>
      <c r="BU46" s="26" t="s">
        <v>1132</v>
      </c>
      <c r="BV46" s="26" t="s">
        <v>1132</v>
      </c>
      <c r="BW46" s="26" t="s">
        <v>1132</v>
      </c>
      <c r="BX46" s="26" t="s">
        <v>1132</v>
      </c>
      <c r="BY46" s="26" t="s">
        <v>1132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26" t="s">
        <v>1132</v>
      </c>
      <c r="CR46" s="26" t="s">
        <v>1132</v>
      </c>
      <c r="CS46" s="26" t="s">
        <v>1132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26" t="s">
        <v>1132</v>
      </c>
      <c r="DA46" s="26" t="s">
        <v>1132</v>
      </c>
      <c r="DB46" s="26" t="s">
        <v>1132</v>
      </c>
      <c r="DC46" s="9">
        <v>0</v>
      </c>
      <c r="DD46" s="9">
        <v>0</v>
      </c>
      <c r="DE46" s="9">
        <v>0</v>
      </c>
      <c r="DF46" s="9">
        <v>0</v>
      </c>
      <c r="DG46" s="31">
        <v>0</v>
      </c>
    </row>
    <row r="47" spans="1:111" s="1" customFormat="1" ht="15" customHeight="1">
      <c r="A47" s="10" t="s">
        <v>1190</v>
      </c>
      <c r="B47" s="11"/>
      <c r="C47" s="11"/>
      <c r="D47" s="11" t="s">
        <v>1191</v>
      </c>
      <c r="E47" s="17">
        <v>234840</v>
      </c>
      <c r="F47" s="17">
        <v>234840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234840</v>
      </c>
      <c r="R47" s="9">
        <v>0</v>
      </c>
      <c r="S47" s="9">
        <v>0</v>
      </c>
      <c r="T47" s="9">
        <v>0</v>
      </c>
      <c r="U47" s="9">
        <v>0</v>
      </c>
      <c r="V47" s="22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26" t="s">
        <v>1132</v>
      </c>
      <c r="BN47" s="26" t="s">
        <v>1132</v>
      </c>
      <c r="BO47" s="26" t="s">
        <v>1132</v>
      </c>
      <c r="BP47" s="26" t="s">
        <v>1132</v>
      </c>
      <c r="BQ47" s="26" t="s">
        <v>1132</v>
      </c>
      <c r="BR47" s="26" t="s">
        <v>1132</v>
      </c>
      <c r="BS47" s="26" t="s">
        <v>1132</v>
      </c>
      <c r="BT47" s="26" t="s">
        <v>1132</v>
      </c>
      <c r="BU47" s="26" t="s">
        <v>1132</v>
      </c>
      <c r="BV47" s="26" t="s">
        <v>1132</v>
      </c>
      <c r="BW47" s="26" t="s">
        <v>1132</v>
      </c>
      <c r="BX47" s="26" t="s">
        <v>1132</v>
      </c>
      <c r="BY47" s="26" t="s">
        <v>1132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26" t="s">
        <v>1132</v>
      </c>
      <c r="CR47" s="26" t="s">
        <v>1132</v>
      </c>
      <c r="CS47" s="26" t="s">
        <v>1132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26" t="s">
        <v>1132</v>
      </c>
      <c r="DA47" s="26" t="s">
        <v>1132</v>
      </c>
      <c r="DB47" s="26" t="s">
        <v>1132</v>
      </c>
      <c r="DC47" s="9">
        <v>0</v>
      </c>
      <c r="DD47" s="9">
        <v>0</v>
      </c>
      <c r="DE47" s="9">
        <v>0</v>
      </c>
      <c r="DF47" s="9">
        <v>0</v>
      </c>
      <c r="DG47" s="31">
        <v>0</v>
      </c>
    </row>
    <row r="48" spans="1:111" s="1" customFormat="1" ht="15" customHeight="1">
      <c r="A48" s="18" t="s">
        <v>1192</v>
      </c>
      <c r="B48" s="19"/>
      <c r="C48" s="19"/>
      <c r="D48" s="19" t="s">
        <v>1193</v>
      </c>
      <c r="E48" s="17">
        <v>234840</v>
      </c>
      <c r="F48" s="17">
        <v>234840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9">
        <v>234840</v>
      </c>
      <c r="R48" s="17">
        <v>0</v>
      </c>
      <c r="S48" s="17">
        <v>0</v>
      </c>
      <c r="T48" s="17">
        <v>0</v>
      </c>
      <c r="U48" s="17">
        <v>0</v>
      </c>
      <c r="V48" s="23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27" t="s">
        <v>1132</v>
      </c>
      <c r="BN48" s="27" t="s">
        <v>1132</v>
      </c>
      <c r="BO48" s="27" t="s">
        <v>1132</v>
      </c>
      <c r="BP48" s="27" t="s">
        <v>1132</v>
      </c>
      <c r="BQ48" s="27" t="s">
        <v>1132</v>
      </c>
      <c r="BR48" s="27" t="s">
        <v>1132</v>
      </c>
      <c r="BS48" s="27" t="s">
        <v>1132</v>
      </c>
      <c r="BT48" s="27" t="s">
        <v>1132</v>
      </c>
      <c r="BU48" s="27" t="s">
        <v>1132</v>
      </c>
      <c r="BV48" s="27" t="s">
        <v>1132</v>
      </c>
      <c r="BW48" s="27" t="s">
        <v>1132</v>
      </c>
      <c r="BX48" s="27" t="s">
        <v>1132</v>
      </c>
      <c r="BY48" s="27" t="s">
        <v>1132</v>
      </c>
      <c r="BZ48" s="17">
        <v>0</v>
      </c>
      <c r="CA48" s="17">
        <v>0</v>
      </c>
      <c r="CB48" s="17">
        <v>0</v>
      </c>
      <c r="CC48" s="17">
        <v>0</v>
      </c>
      <c r="CD48" s="17">
        <v>0</v>
      </c>
      <c r="CE48" s="17">
        <v>0</v>
      </c>
      <c r="CF48" s="17">
        <v>0</v>
      </c>
      <c r="CG48" s="17">
        <v>0</v>
      </c>
      <c r="CH48" s="17">
        <v>0</v>
      </c>
      <c r="CI48" s="17">
        <v>0</v>
      </c>
      <c r="CJ48" s="17">
        <v>0</v>
      </c>
      <c r="CK48" s="17">
        <v>0</v>
      </c>
      <c r="CL48" s="17">
        <v>0</v>
      </c>
      <c r="CM48" s="17">
        <v>0</v>
      </c>
      <c r="CN48" s="17">
        <v>0</v>
      </c>
      <c r="CO48" s="17">
        <v>0</v>
      </c>
      <c r="CP48" s="17">
        <v>0</v>
      </c>
      <c r="CQ48" s="27" t="s">
        <v>1132</v>
      </c>
      <c r="CR48" s="27" t="s">
        <v>1132</v>
      </c>
      <c r="CS48" s="27" t="s">
        <v>1132</v>
      </c>
      <c r="CT48" s="17">
        <v>0</v>
      </c>
      <c r="CU48" s="17">
        <v>0</v>
      </c>
      <c r="CV48" s="17">
        <v>0</v>
      </c>
      <c r="CW48" s="17">
        <v>0</v>
      </c>
      <c r="CX48" s="17">
        <v>0</v>
      </c>
      <c r="CY48" s="17">
        <v>0</v>
      </c>
      <c r="CZ48" s="27" t="s">
        <v>1132</v>
      </c>
      <c r="DA48" s="27" t="s">
        <v>1132</v>
      </c>
      <c r="DB48" s="27" t="s">
        <v>1132</v>
      </c>
      <c r="DC48" s="17">
        <v>0</v>
      </c>
      <c r="DD48" s="17">
        <v>0</v>
      </c>
      <c r="DE48" s="17">
        <v>0</v>
      </c>
      <c r="DF48" s="17">
        <v>0</v>
      </c>
      <c r="DG48" s="32">
        <v>0</v>
      </c>
    </row>
    <row r="50" spans="22:57" s="1" customFormat="1" ht="15">
      <c r="V50" s="2"/>
      <c r="BE50" s="25" t="s">
        <v>1194</v>
      </c>
    </row>
  </sheetData>
  <sheetProtection/>
  <mergeCells count="162"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A5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2.875" style="0" customWidth="1"/>
    <col min="2" max="2" width="10.75390625" style="0" customWidth="1"/>
    <col min="3" max="3" width="33.25390625" style="0" customWidth="1"/>
    <col min="4" max="4" width="11.625" style="0" customWidth="1"/>
  </cols>
  <sheetData>
    <row r="1" spans="1:4" ht="33.75" customHeight="1">
      <c r="A1" s="81" t="s">
        <v>55</v>
      </c>
      <c r="B1" s="81"/>
      <c r="C1" s="81"/>
      <c r="D1" s="81"/>
    </row>
    <row r="2" spans="1:4" ht="16.5" customHeight="1">
      <c r="A2" s="45" t="s">
        <v>1</v>
      </c>
      <c r="B2" s="45"/>
      <c r="C2" s="45"/>
      <c r="D2" s="45"/>
    </row>
    <row r="3" spans="1:4" ht="16.5" customHeight="1">
      <c r="A3" s="98" t="s">
        <v>2</v>
      </c>
      <c r="B3" s="123" t="s">
        <v>4</v>
      </c>
      <c r="C3" s="47" t="s">
        <v>2</v>
      </c>
      <c r="D3" s="124" t="s">
        <v>4</v>
      </c>
    </row>
    <row r="4" spans="1:4" ht="16.5" customHeight="1">
      <c r="A4" s="44" t="s">
        <v>56</v>
      </c>
      <c r="B4" s="41">
        <v>27</v>
      </c>
      <c r="C4" s="125" t="s">
        <v>57</v>
      </c>
      <c r="D4" s="41">
        <v>1316</v>
      </c>
    </row>
    <row r="5" spans="1:4" ht="16.5" customHeight="1">
      <c r="A5" s="44" t="s">
        <v>58</v>
      </c>
      <c r="B5" s="41">
        <v>1192</v>
      </c>
      <c r="C5" s="126" t="s">
        <v>59</v>
      </c>
      <c r="D5" s="41">
        <f>SUM(D6,D11,D33,D34)</f>
        <v>0</v>
      </c>
    </row>
    <row r="6" spans="1:4" ht="16.5" customHeight="1">
      <c r="A6" s="44" t="s">
        <v>60</v>
      </c>
      <c r="B6" s="119">
        <f>SUM(B7:B10)</f>
        <v>26</v>
      </c>
      <c r="C6" s="126" t="s">
        <v>61</v>
      </c>
      <c r="D6" s="41">
        <f>SUM(D7:D10)</f>
        <v>0</v>
      </c>
    </row>
    <row r="7" spans="1:4" ht="16.5" customHeight="1">
      <c r="A7" s="101" t="s">
        <v>62</v>
      </c>
      <c r="B7" s="42">
        <v>26</v>
      </c>
      <c r="C7" s="127" t="s">
        <v>63</v>
      </c>
      <c r="D7" s="42">
        <v>0</v>
      </c>
    </row>
    <row r="8" spans="1:4" ht="14.25" customHeight="1">
      <c r="A8" s="101" t="s">
        <v>64</v>
      </c>
      <c r="B8" s="128"/>
      <c r="C8" s="127" t="s">
        <v>65</v>
      </c>
      <c r="D8" s="42">
        <v>0</v>
      </c>
    </row>
    <row r="9" spans="1:4" ht="16.5" customHeight="1" hidden="1">
      <c r="A9" s="101" t="s">
        <v>66</v>
      </c>
      <c r="B9" s="42"/>
      <c r="C9" s="127" t="s">
        <v>67</v>
      </c>
      <c r="D9" s="42">
        <v>0</v>
      </c>
    </row>
    <row r="10" spans="1:4" ht="16.5" customHeight="1">
      <c r="A10" s="101" t="s">
        <v>68</v>
      </c>
      <c r="B10" s="42">
        <v>0</v>
      </c>
      <c r="C10" s="127" t="s">
        <v>69</v>
      </c>
      <c r="D10" s="42">
        <v>0</v>
      </c>
    </row>
    <row r="11" spans="1:4" ht="16.5" customHeight="1">
      <c r="A11" s="44" t="s">
        <v>70</v>
      </c>
      <c r="B11" s="41">
        <f>SUM(B12:B32)</f>
        <v>1166</v>
      </c>
      <c r="C11" s="126" t="s">
        <v>71</v>
      </c>
      <c r="D11" s="41">
        <f>SUM(D12:D32)</f>
        <v>0</v>
      </c>
    </row>
    <row r="12" spans="1:4" ht="16.5" customHeight="1">
      <c r="A12" s="101" t="s">
        <v>72</v>
      </c>
      <c r="B12" s="42">
        <v>39</v>
      </c>
      <c r="C12" s="127" t="s">
        <v>73</v>
      </c>
      <c r="D12" s="42">
        <v>0</v>
      </c>
    </row>
    <row r="13" spans="1:4" ht="16.5" customHeight="1">
      <c r="A13" s="101" t="s">
        <v>74</v>
      </c>
      <c r="B13" s="42"/>
      <c r="C13" s="127" t="s">
        <v>75</v>
      </c>
      <c r="D13" s="42">
        <v>0</v>
      </c>
    </row>
    <row r="14" spans="1:4" ht="16.5" customHeight="1">
      <c r="A14" s="101" t="s">
        <v>76</v>
      </c>
      <c r="B14" s="42"/>
      <c r="C14" s="127" t="s">
        <v>77</v>
      </c>
      <c r="D14" s="42">
        <v>0</v>
      </c>
    </row>
    <row r="15" spans="1:4" ht="16.5" customHeight="1">
      <c r="A15" s="101" t="s">
        <v>78</v>
      </c>
      <c r="B15" s="42"/>
      <c r="C15" s="127" t="s">
        <v>79</v>
      </c>
      <c r="D15" s="42">
        <v>0</v>
      </c>
    </row>
    <row r="16" spans="1:4" ht="16.5" customHeight="1">
      <c r="A16" s="101" t="s">
        <v>80</v>
      </c>
      <c r="B16" s="42"/>
      <c r="C16" s="129" t="s">
        <v>81</v>
      </c>
      <c r="D16" s="42">
        <v>0</v>
      </c>
    </row>
    <row r="17" spans="1:4" ht="16.5" customHeight="1">
      <c r="A17" s="101" t="s">
        <v>82</v>
      </c>
      <c r="B17" s="42"/>
      <c r="C17" s="127" t="s">
        <v>83</v>
      </c>
      <c r="D17" s="42">
        <v>0</v>
      </c>
    </row>
    <row r="18" spans="1:4" ht="16.5" customHeight="1">
      <c r="A18" s="101" t="s">
        <v>84</v>
      </c>
      <c r="B18" s="42">
        <v>1127</v>
      </c>
      <c r="C18" s="127" t="s">
        <v>85</v>
      </c>
      <c r="D18" s="42">
        <v>0</v>
      </c>
    </row>
    <row r="19" spans="1:4" ht="14.25" customHeight="1">
      <c r="A19" s="101" t="s">
        <v>86</v>
      </c>
      <c r="B19" s="42"/>
      <c r="C19" s="127" t="s">
        <v>87</v>
      </c>
      <c r="D19" s="42">
        <v>0</v>
      </c>
    </row>
    <row r="20" spans="1:4" ht="16.5" customHeight="1" hidden="1">
      <c r="A20" s="101" t="s">
        <v>88</v>
      </c>
      <c r="B20" s="42"/>
      <c r="C20" s="127" t="s">
        <v>89</v>
      </c>
      <c r="D20" s="42">
        <v>0</v>
      </c>
    </row>
    <row r="21" spans="1:4" ht="16.5" customHeight="1" hidden="1">
      <c r="A21" s="101" t="s">
        <v>90</v>
      </c>
      <c r="B21" s="42"/>
      <c r="C21" s="127" t="s">
        <v>91</v>
      </c>
      <c r="D21" s="42">
        <v>0</v>
      </c>
    </row>
    <row r="22" spans="1:4" ht="16.5" customHeight="1" hidden="1">
      <c r="A22" s="101" t="s">
        <v>92</v>
      </c>
      <c r="B22" s="42"/>
      <c r="C22" s="127" t="s">
        <v>93</v>
      </c>
      <c r="D22" s="42">
        <v>0</v>
      </c>
    </row>
    <row r="23" spans="1:4" ht="16.5" customHeight="1" hidden="1">
      <c r="A23" s="101" t="s">
        <v>94</v>
      </c>
      <c r="B23" s="42"/>
      <c r="C23" s="127" t="s">
        <v>95</v>
      </c>
      <c r="D23" s="42">
        <v>0</v>
      </c>
    </row>
    <row r="24" spans="1:4" ht="15.75" customHeight="1">
      <c r="A24" s="101" t="s">
        <v>96</v>
      </c>
      <c r="B24" s="42"/>
      <c r="C24" s="127" t="s">
        <v>97</v>
      </c>
      <c r="D24" s="42">
        <v>0</v>
      </c>
    </row>
    <row r="25" spans="1:4" ht="16.5" customHeight="1" hidden="1">
      <c r="A25" s="101" t="s">
        <v>98</v>
      </c>
      <c r="B25" s="42"/>
      <c r="C25" s="127" t="s">
        <v>99</v>
      </c>
      <c r="D25" s="42">
        <v>0</v>
      </c>
    </row>
    <row r="26" spans="1:4" ht="16.5" customHeight="1">
      <c r="A26" s="101" t="s">
        <v>100</v>
      </c>
      <c r="B26" s="42"/>
      <c r="C26" s="127" t="s">
        <v>101</v>
      </c>
      <c r="D26" s="42">
        <v>0</v>
      </c>
    </row>
    <row r="27" spans="1:4" ht="17.25" customHeight="1">
      <c r="A27" s="101" t="s">
        <v>102</v>
      </c>
      <c r="B27" s="42"/>
      <c r="C27" s="127" t="s">
        <v>103</v>
      </c>
      <c r="D27" s="42">
        <v>0</v>
      </c>
    </row>
    <row r="28" spans="1:4" ht="17.25" customHeight="1">
      <c r="A28" s="101" t="s">
        <v>104</v>
      </c>
      <c r="B28" s="42"/>
      <c r="C28" s="127" t="s">
        <v>105</v>
      </c>
      <c r="D28" s="42">
        <v>0</v>
      </c>
    </row>
    <row r="29" spans="1:4" ht="14.25" customHeight="1">
      <c r="A29" s="101" t="s">
        <v>106</v>
      </c>
      <c r="B29" s="42"/>
      <c r="C29" s="127" t="s">
        <v>107</v>
      </c>
      <c r="D29" s="130">
        <v>0</v>
      </c>
    </row>
    <row r="30" spans="1:4" ht="16.5" customHeight="1" hidden="1">
      <c r="A30" s="101" t="s">
        <v>108</v>
      </c>
      <c r="B30" s="130"/>
      <c r="C30" s="127" t="s">
        <v>109</v>
      </c>
      <c r="D30" s="42">
        <v>0</v>
      </c>
    </row>
    <row r="31" spans="1:4" ht="16.5" customHeight="1" hidden="1">
      <c r="A31" s="101" t="s">
        <v>110</v>
      </c>
      <c r="B31" s="130"/>
      <c r="C31" s="127" t="s">
        <v>111</v>
      </c>
      <c r="D31" s="128">
        <v>0</v>
      </c>
    </row>
    <row r="32" spans="1:4" ht="16.5" customHeight="1">
      <c r="A32" s="101" t="s">
        <v>112</v>
      </c>
      <c r="B32" s="130"/>
      <c r="C32" s="127" t="s">
        <v>113</v>
      </c>
      <c r="D32" s="128">
        <v>0</v>
      </c>
    </row>
    <row r="33" spans="1:4" ht="17.25" customHeight="1">
      <c r="A33" s="44" t="s">
        <v>114</v>
      </c>
      <c r="B33" s="42"/>
      <c r="C33" s="126" t="s">
        <v>115</v>
      </c>
      <c r="D33" s="42">
        <v>0</v>
      </c>
    </row>
    <row r="34" spans="1:4" ht="17.25" customHeight="1">
      <c r="A34" s="44" t="s">
        <v>116</v>
      </c>
      <c r="B34" s="131">
        <v>0</v>
      </c>
      <c r="C34" s="126" t="s">
        <v>117</v>
      </c>
      <c r="D34" s="42">
        <v>0</v>
      </c>
    </row>
    <row r="35" spans="1:4" ht="16.5" customHeight="1">
      <c r="A35" s="44" t="s">
        <v>118</v>
      </c>
      <c r="B35" s="42">
        <v>0</v>
      </c>
      <c r="C35" s="126" t="s">
        <v>119</v>
      </c>
      <c r="D35" s="42">
        <v>0</v>
      </c>
    </row>
    <row r="36" spans="1:4" ht="16.5" customHeight="1">
      <c r="A36" s="44" t="s">
        <v>120</v>
      </c>
      <c r="B36" s="118">
        <f>SUM(B37:B40)</f>
        <v>0</v>
      </c>
      <c r="C36" s="126" t="s">
        <v>121</v>
      </c>
      <c r="D36" s="41">
        <f>SUM(D37:D40)</f>
        <v>229</v>
      </c>
    </row>
    <row r="37" spans="1:4" ht="16.5" customHeight="1">
      <c r="A37" s="101" t="s">
        <v>122</v>
      </c>
      <c r="B37" s="42">
        <v>0</v>
      </c>
      <c r="C37" s="127" t="s">
        <v>123</v>
      </c>
      <c r="D37" s="42">
        <v>229</v>
      </c>
    </row>
    <row r="38" spans="1:4" ht="16.5" customHeight="1">
      <c r="A38" s="101" t="s">
        <v>124</v>
      </c>
      <c r="B38" s="42">
        <v>0</v>
      </c>
      <c r="C38" s="127" t="s">
        <v>125</v>
      </c>
      <c r="D38" s="130"/>
    </row>
    <row r="39" spans="1:4" ht="16.5" customHeight="1" hidden="1">
      <c r="A39" s="101" t="s">
        <v>126</v>
      </c>
      <c r="B39" s="42">
        <v>0</v>
      </c>
      <c r="C39" s="127" t="s">
        <v>127</v>
      </c>
      <c r="D39" s="42"/>
    </row>
    <row r="40" spans="1:4" ht="16.5" customHeight="1">
      <c r="A40" s="101" t="s">
        <v>128</v>
      </c>
      <c r="B40" s="42">
        <v>0</v>
      </c>
      <c r="C40" s="127" t="s">
        <v>129</v>
      </c>
      <c r="D40" s="42"/>
    </row>
    <row r="41" spans="1:4" ht="16.5" customHeight="1">
      <c r="A41" s="44" t="s">
        <v>130</v>
      </c>
      <c r="B41" s="42">
        <v>0</v>
      </c>
      <c r="C41" s="126" t="s">
        <v>131</v>
      </c>
      <c r="D41" s="42">
        <v>0</v>
      </c>
    </row>
    <row r="42" spans="1:4" ht="16.5" customHeight="1" hidden="1">
      <c r="A42" s="44" t="s">
        <v>132</v>
      </c>
      <c r="B42" s="119">
        <f>SUM(B43:B45)</f>
        <v>0</v>
      </c>
      <c r="C42" s="126" t="s">
        <v>133</v>
      </c>
      <c r="D42" s="41">
        <f>SUM(D43:D45)</f>
        <v>0</v>
      </c>
    </row>
    <row r="43" spans="1:4" ht="16.5" customHeight="1" hidden="1">
      <c r="A43" s="132" t="s">
        <v>134</v>
      </c>
      <c r="B43" s="115">
        <v>0</v>
      </c>
      <c r="C43" s="133" t="s">
        <v>135</v>
      </c>
      <c r="D43" s="115">
        <v>0</v>
      </c>
    </row>
    <row r="44" spans="1:4" ht="16.5" customHeight="1" hidden="1">
      <c r="A44" s="101" t="s">
        <v>136</v>
      </c>
      <c r="B44" s="128">
        <v>0</v>
      </c>
      <c r="C44" s="127" t="s">
        <v>137</v>
      </c>
      <c r="D44" s="42">
        <v>0</v>
      </c>
    </row>
    <row r="45" spans="1:4" ht="16.5" customHeight="1" hidden="1">
      <c r="A45" s="101" t="s">
        <v>138</v>
      </c>
      <c r="B45" s="42">
        <v>0</v>
      </c>
      <c r="C45" s="127" t="s">
        <v>139</v>
      </c>
      <c r="D45" s="42">
        <v>0</v>
      </c>
    </row>
    <row r="46" spans="1:4" ht="17.25" customHeight="1">
      <c r="A46" s="44" t="s">
        <v>140</v>
      </c>
      <c r="B46" s="41">
        <f>SUM(B47:B48)</f>
        <v>0</v>
      </c>
      <c r="C46" s="126" t="s">
        <v>141</v>
      </c>
      <c r="D46" s="41">
        <f>SUM(D47:D48)</f>
        <v>0</v>
      </c>
    </row>
    <row r="47" spans="1:4" ht="16.5" customHeight="1">
      <c r="A47" s="101" t="s">
        <v>142</v>
      </c>
      <c r="B47" s="38">
        <v>0</v>
      </c>
      <c r="C47" s="127" t="s">
        <v>143</v>
      </c>
      <c r="D47" s="38"/>
    </row>
    <row r="48" spans="1:4" ht="16.5" customHeight="1">
      <c r="A48" s="101" t="s">
        <v>144</v>
      </c>
      <c r="B48" s="38">
        <v>0</v>
      </c>
      <c r="C48" s="127" t="s">
        <v>145</v>
      </c>
      <c r="D48" s="38">
        <v>0</v>
      </c>
    </row>
    <row r="49" spans="1:4" ht="16.5" customHeight="1">
      <c r="A49" s="44" t="s">
        <v>146</v>
      </c>
      <c r="B49" s="41">
        <f>SUM(B50:B51)</f>
        <v>0</v>
      </c>
      <c r="C49" s="126" t="s">
        <v>147</v>
      </c>
      <c r="D49" s="41">
        <f>SUM(D50:D51)</f>
        <v>0</v>
      </c>
    </row>
    <row r="50" spans="1:4" ht="16.5" customHeight="1">
      <c r="A50" s="101" t="s">
        <v>148</v>
      </c>
      <c r="B50" s="42"/>
      <c r="C50" s="127" t="s">
        <v>149</v>
      </c>
      <c r="D50" s="42">
        <v>0</v>
      </c>
    </row>
    <row r="51" spans="1:4" ht="15" customHeight="1">
      <c r="A51" s="101" t="s">
        <v>150</v>
      </c>
      <c r="B51" s="130">
        <v>0</v>
      </c>
      <c r="C51" s="127" t="s">
        <v>151</v>
      </c>
      <c r="D51" s="42">
        <v>0</v>
      </c>
    </row>
    <row r="52" spans="1:4" ht="16.5" customHeight="1" hidden="1">
      <c r="A52" s="44" t="s">
        <v>152</v>
      </c>
      <c r="B52" s="115">
        <v>0</v>
      </c>
      <c r="C52" s="126" t="s">
        <v>153</v>
      </c>
      <c r="D52" s="115">
        <v>0</v>
      </c>
    </row>
    <row r="53" spans="1:4" ht="16.5" customHeight="1" hidden="1">
      <c r="A53" s="44" t="s">
        <v>154</v>
      </c>
      <c r="B53" s="117">
        <v>0</v>
      </c>
      <c r="C53" s="126" t="s">
        <v>155</v>
      </c>
      <c r="D53" s="115">
        <v>0</v>
      </c>
    </row>
    <row r="54" spans="1:4" ht="16.5" customHeight="1" hidden="1">
      <c r="A54" s="44" t="s">
        <v>156</v>
      </c>
      <c r="B54" s="115">
        <v>0</v>
      </c>
      <c r="C54" s="126" t="s">
        <v>157</v>
      </c>
      <c r="D54" s="41">
        <f>B52+B53+B54-D53</f>
        <v>0</v>
      </c>
    </row>
    <row r="55" spans="1:4" ht="16.5" customHeight="1">
      <c r="A55" s="44" t="s">
        <v>158</v>
      </c>
      <c r="B55" s="38">
        <v>-2895</v>
      </c>
      <c r="C55" s="134"/>
      <c r="D55" s="135"/>
    </row>
    <row r="56" spans="1:4" ht="16.5" customHeight="1">
      <c r="A56" s="44" t="s">
        <v>159</v>
      </c>
      <c r="B56" s="38">
        <v>0</v>
      </c>
      <c r="C56" s="126" t="s">
        <v>160</v>
      </c>
      <c r="D56" s="38">
        <v>0</v>
      </c>
    </row>
    <row r="57" spans="1:4" ht="16.5" customHeight="1">
      <c r="A57" s="44" t="s">
        <v>161</v>
      </c>
      <c r="B57" s="41">
        <f>SUM(B58:B61)</f>
        <v>0</v>
      </c>
      <c r="C57" s="126" t="s">
        <v>162</v>
      </c>
      <c r="D57" s="38">
        <v>0</v>
      </c>
    </row>
    <row r="58" spans="1:4" ht="16.5" customHeight="1">
      <c r="A58" s="101" t="s">
        <v>163</v>
      </c>
      <c r="B58" s="38">
        <v>0</v>
      </c>
      <c r="C58" s="126" t="s">
        <v>164</v>
      </c>
      <c r="D58" s="41">
        <f>B64-D4-D5-D35-D36-D41-D42-D46-D49-D52-D53-D54-D56-D57</f>
        <v>-3221</v>
      </c>
    </row>
    <row r="59" spans="1:4" ht="16.5" customHeight="1">
      <c r="A59" s="101" t="s">
        <v>165</v>
      </c>
      <c r="B59" s="38">
        <v>0</v>
      </c>
      <c r="C59" s="126" t="s">
        <v>166</v>
      </c>
      <c r="D59" s="38"/>
    </row>
    <row r="60" spans="1:4" ht="16.5" customHeight="1">
      <c r="A60" s="101" t="s">
        <v>167</v>
      </c>
      <c r="B60" s="38">
        <v>0</v>
      </c>
      <c r="C60" s="126" t="s">
        <v>168</v>
      </c>
      <c r="D60" s="41">
        <f>D58-D59</f>
        <v>-3221</v>
      </c>
    </row>
    <row r="61" spans="1:4" ht="16.5" customHeight="1">
      <c r="A61" s="101" t="s">
        <v>169</v>
      </c>
      <c r="B61" s="38">
        <v>0</v>
      </c>
      <c r="C61" s="136"/>
      <c r="D61" s="137"/>
    </row>
    <row r="62" spans="1:4" ht="16.5" customHeight="1" hidden="1">
      <c r="A62" s="44" t="s">
        <v>170</v>
      </c>
      <c r="B62" s="38">
        <f>B63</f>
        <v>0</v>
      </c>
      <c r="C62" s="138"/>
      <c r="D62" s="139"/>
    </row>
    <row r="63" spans="1:4" ht="16.5" customHeight="1">
      <c r="A63" s="101" t="s">
        <v>171</v>
      </c>
      <c r="B63" s="89">
        <v>0</v>
      </c>
      <c r="C63" s="138"/>
      <c r="D63" s="140"/>
    </row>
    <row r="64" spans="1:4" ht="16.5" customHeight="1">
      <c r="A64" s="141" t="s">
        <v>172</v>
      </c>
      <c r="B64" s="41">
        <f>SUM(B4:B5,B35:B36,B41:B42,B46,B49,B52:B57,B62)</f>
        <v>-1676</v>
      </c>
      <c r="C64" s="142" t="s">
        <v>173</v>
      </c>
      <c r="D64" s="41">
        <f>SUM(D4:D5,D35:D36,D41:D42,D46,D49,D52:D54,D56:D58)</f>
        <v>-1676</v>
      </c>
    </row>
  </sheetData>
  <sheetProtection/>
  <mergeCells count="2">
    <mergeCell ref="A1:D1"/>
    <mergeCell ref="A2:D2"/>
  </mergeCells>
  <printOptions horizontalCentered="1"/>
  <pageMargins left="0.35" right="0.35" top="0.59" bottom="0.63" header="0.2" footer="0.35"/>
  <pageSetup fitToHeight="1" fitToWidth="1" horizontalDpi="600" verticalDpi="600" orientation="portrait" paperSize="9" scale="83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61"/>
  <sheetViews>
    <sheetView showGridLines="0" showZeros="0" workbookViewId="0" topLeftCell="A1">
      <selection activeCell="E8" sqref="E8"/>
    </sheetView>
  </sheetViews>
  <sheetFormatPr defaultColWidth="9.125" defaultRowHeight="14.25"/>
  <cols>
    <col min="1" max="1" width="9.50390625" style="0" customWidth="1"/>
    <col min="2" max="2" width="41.375" style="110" customWidth="1"/>
    <col min="3" max="3" width="42.875" style="0" customWidth="1"/>
    <col min="4" max="251" width="9.125" style="0" customWidth="1"/>
  </cols>
  <sheetData>
    <row r="1" spans="1:3" ht="33.75" customHeight="1">
      <c r="A1" s="33" t="s">
        <v>174</v>
      </c>
      <c r="B1" s="33"/>
      <c r="C1" s="33"/>
    </row>
    <row r="2" spans="2:3" ht="16.5" customHeight="1">
      <c r="B2" s="111"/>
      <c r="C2" s="34" t="s">
        <v>175</v>
      </c>
    </row>
    <row r="3" spans="1:3" ht="16.5" customHeight="1">
      <c r="A3" s="47" t="s">
        <v>176</v>
      </c>
      <c r="B3" s="47" t="s">
        <v>177</v>
      </c>
      <c r="C3" s="98" t="s">
        <v>178</v>
      </c>
    </row>
    <row r="4" spans="1:3" ht="16.5" customHeight="1">
      <c r="A4" s="47"/>
      <c r="B4" s="112" t="s">
        <v>179</v>
      </c>
      <c r="C4" s="41">
        <f>SUM(C5,C338)</f>
        <v>27</v>
      </c>
    </row>
    <row r="5" spans="1:3" ht="16.5" customHeight="1">
      <c r="A5" s="72">
        <v>101</v>
      </c>
      <c r="B5" s="113" t="s">
        <v>180</v>
      </c>
      <c r="C5" s="41">
        <f>C6+C43+C63+C72+C180+C242+C248+C252+C261+C272+C281+C287+C296+C305+C308+C311+C314+C326+C329+C332+C335+C337</f>
        <v>25</v>
      </c>
    </row>
    <row r="6" spans="1:3" ht="16.5" customHeight="1">
      <c r="A6" s="72">
        <v>10101</v>
      </c>
      <c r="B6" s="113" t="s">
        <v>181</v>
      </c>
      <c r="C6" s="41">
        <f>SUM(C7,C27,C33,C36,C40)</f>
        <v>18</v>
      </c>
    </row>
    <row r="7" spans="1:3" ht="16.5" customHeight="1">
      <c r="A7" s="72">
        <v>1010101</v>
      </c>
      <c r="B7" s="113" t="s">
        <v>182</v>
      </c>
      <c r="C7" s="41">
        <f>SUM(C8:C26)</f>
        <v>18</v>
      </c>
    </row>
    <row r="8" spans="1:3" ht="16.5" customHeight="1">
      <c r="A8" s="72">
        <v>101010101</v>
      </c>
      <c r="B8" s="114" t="s">
        <v>183</v>
      </c>
      <c r="C8" s="38"/>
    </row>
    <row r="9" spans="1:3" ht="16.5" customHeight="1">
      <c r="A9" s="72">
        <v>101010102</v>
      </c>
      <c r="B9" s="114" t="s">
        <v>184</v>
      </c>
      <c r="C9" s="38"/>
    </row>
    <row r="10" spans="1:3" ht="15" customHeight="1">
      <c r="A10" s="72">
        <v>101010103</v>
      </c>
      <c r="B10" s="114" t="s">
        <v>185</v>
      </c>
      <c r="C10" s="92">
        <v>18</v>
      </c>
    </row>
    <row r="11" spans="1:3" ht="16.5" customHeight="1" hidden="1">
      <c r="A11" s="72">
        <v>101010104</v>
      </c>
      <c r="B11" s="114" t="s">
        <v>186</v>
      </c>
      <c r="C11" s="38"/>
    </row>
    <row r="12" spans="1:3" ht="13.5" customHeight="1" hidden="1">
      <c r="A12" s="72">
        <v>101010105</v>
      </c>
      <c r="B12" s="114" t="s">
        <v>187</v>
      </c>
      <c r="C12" s="38"/>
    </row>
    <row r="13" spans="1:3" ht="16.5" customHeight="1" hidden="1">
      <c r="A13" s="72">
        <v>101010106</v>
      </c>
      <c r="B13" s="114" t="s">
        <v>188</v>
      </c>
      <c r="C13" s="115"/>
    </row>
    <row r="14" spans="1:3" ht="16.5" customHeight="1" hidden="1">
      <c r="A14" s="72">
        <v>101010119</v>
      </c>
      <c r="B14" s="114" t="s">
        <v>189</v>
      </c>
      <c r="C14" s="115"/>
    </row>
    <row r="15" spans="1:3" ht="16.5" customHeight="1" hidden="1">
      <c r="A15" s="72">
        <v>101010120</v>
      </c>
      <c r="B15" s="114" t="s">
        <v>190</v>
      </c>
      <c r="C15" s="115"/>
    </row>
    <row r="16" spans="1:3" ht="16.5" customHeight="1" hidden="1">
      <c r="A16" s="72">
        <v>101010121</v>
      </c>
      <c r="B16" s="114" t="s">
        <v>191</v>
      </c>
      <c r="C16" s="115"/>
    </row>
    <row r="17" spans="1:3" ht="16.5" customHeight="1" hidden="1">
      <c r="A17" s="72">
        <v>101010122</v>
      </c>
      <c r="B17" s="114" t="s">
        <v>192</v>
      </c>
      <c r="C17" s="115"/>
    </row>
    <row r="18" spans="1:3" ht="16.5" customHeight="1" hidden="1">
      <c r="A18" s="72">
        <v>101010123</v>
      </c>
      <c r="B18" s="114" t="s">
        <v>193</v>
      </c>
      <c r="C18" s="115"/>
    </row>
    <row r="19" spans="1:3" ht="3.75" customHeight="1" hidden="1">
      <c r="A19" s="72">
        <v>101010124</v>
      </c>
      <c r="B19" s="114" t="s">
        <v>194</v>
      </c>
      <c r="C19" s="115"/>
    </row>
    <row r="20" spans="1:3" ht="16.5" customHeight="1" hidden="1">
      <c r="A20" s="72">
        <v>101010125</v>
      </c>
      <c r="B20" s="114" t="s">
        <v>195</v>
      </c>
      <c r="C20" s="115"/>
    </row>
    <row r="21" spans="1:3" ht="16.5" customHeight="1" hidden="1">
      <c r="A21" s="72">
        <v>101010126</v>
      </c>
      <c r="B21" s="114" t="s">
        <v>196</v>
      </c>
      <c r="C21" s="115"/>
    </row>
    <row r="22" spans="1:3" ht="16.5" customHeight="1" hidden="1">
      <c r="A22" s="72">
        <v>101010150</v>
      </c>
      <c r="B22" s="114" t="s">
        <v>197</v>
      </c>
      <c r="C22" s="115"/>
    </row>
    <row r="23" spans="1:3" ht="16.5" customHeight="1" hidden="1">
      <c r="A23" s="72">
        <v>101010151</v>
      </c>
      <c r="B23" s="114" t="s">
        <v>198</v>
      </c>
      <c r="C23" s="116"/>
    </row>
    <row r="24" spans="1:3" ht="16.5" customHeight="1" hidden="1">
      <c r="A24" s="72">
        <v>101010152</v>
      </c>
      <c r="B24" s="114" t="s">
        <v>199</v>
      </c>
      <c r="C24" s="116">
        <v>0</v>
      </c>
    </row>
    <row r="25" spans="1:3" ht="16.5" customHeight="1" hidden="1">
      <c r="A25" s="72">
        <v>101010153</v>
      </c>
      <c r="B25" s="114" t="s">
        <v>200</v>
      </c>
      <c r="C25" s="115">
        <v>0</v>
      </c>
    </row>
    <row r="26" spans="1:3" ht="16.5" customHeight="1" hidden="1">
      <c r="A26" s="72">
        <v>101010161</v>
      </c>
      <c r="B26" s="114" t="s">
        <v>201</v>
      </c>
      <c r="C26" s="117">
        <v>0</v>
      </c>
    </row>
    <row r="27" spans="1:3" ht="16.5" customHeight="1" hidden="1">
      <c r="A27" s="72">
        <v>1010102</v>
      </c>
      <c r="B27" s="113" t="s">
        <v>202</v>
      </c>
      <c r="C27" s="118">
        <f>SUM(C28:C32)</f>
        <v>0</v>
      </c>
    </row>
    <row r="28" spans="1:3" ht="16.5" customHeight="1" hidden="1">
      <c r="A28" s="72">
        <v>101010201</v>
      </c>
      <c r="B28" s="114" t="s">
        <v>203</v>
      </c>
      <c r="C28" s="115">
        <v>0</v>
      </c>
    </row>
    <row r="29" spans="1:3" ht="16.5" customHeight="1" hidden="1">
      <c r="A29" s="72">
        <v>101010202</v>
      </c>
      <c r="B29" s="114" t="s">
        <v>204</v>
      </c>
      <c r="C29" s="115">
        <v>0</v>
      </c>
    </row>
    <row r="30" spans="1:3" ht="16.5" customHeight="1" hidden="1">
      <c r="A30" s="72">
        <v>101010220</v>
      </c>
      <c r="B30" s="114" t="s">
        <v>205</v>
      </c>
      <c r="C30" s="115">
        <v>0</v>
      </c>
    </row>
    <row r="31" spans="1:3" ht="16.5" customHeight="1" hidden="1">
      <c r="A31" s="72">
        <v>101010221</v>
      </c>
      <c r="B31" s="114" t="s">
        <v>206</v>
      </c>
      <c r="C31" s="115">
        <v>0</v>
      </c>
    </row>
    <row r="32" spans="1:3" ht="16.5" customHeight="1" hidden="1">
      <c r="A32" s="72">
        <v>101010222</v>
      </c>
      <c r="B32" s="114" t="s">
        <v>207</v>
      </c>
      <c r="C32" s="115">
        <v>0</v>
      </c>
    </row>
    <row r="33" spans="1:3" ht="16.5" customHeight="1" hidden="1">
      <c r="A33" s="72">
        <v>1010103</v>
      </c>
      <c r="B33" s="113" t="s">
        <v>208</v>
      </c>
      <c r="C33" s="41">
        <f>C34+C35</f>
        <v>0</v>
      </c>
    </row>
    <row r="34" spans="1:3" ht="16.5" customHeight="1" hidden="1">
      <c r="A34" s="72">
        <v>101010301</v>
      </c>
      <c r="B34" s="114" t="s">
        <v>209</v>
      </c>
      <c r="C34" s="116">
        <v>0</v>
      </c>
    </row>
    <row r="35" spans="1:3" ht="16.5" customHeight="1" hidden="1">
      <c r="A35" s="72">
        <v>101010302</v>
      </c>
      <c r="B35" s="114" t="s">
        <v>210</v>
      </c>
      <c r="C35" s="115">
        <v>0</v>
      </c>
    </row>
    <row r="36" spans="1:3" ht="16.5" customHeight="1" hidden="1">
      <c r="A36" s="72">
        <v>1010104</v>
      </c>
      <c r="B36" s="113" t="s">
        <v>211</v>
      </c>
      <c r="C36" s="118">
        <f>SUM(C37:C39)</f>
        <v>0</v>
      </c>
    </row>
    <row r="37" spans="1:3" ht="16.5" customHeight="1" hidden="1">
      <c r="A37" s="72">
        <v>101010401</v>
      </c>
      <c r="B37" s="114" t="s">
        <v>212</v>
      </c>
      <c r="C37" s="115"/>
    </row>
    <row r="38" spans="1:3" ht="16.5" customHeight="1" hidden="1">
      <c r="A38" s="72">
        <v>101010420</v>
      </c>
      <c r="B38" s="114" t="s">
        <v>213</v>
      </c>
      <c r="C38" s="115">
        <v>0</v>
      </c>
    </row>
    <row r="39" spans="1:3" ht="16.5" customHeight="1" hidden="1">
      <c r="A39" s="72">
        <v>101010429</v>
      </c>
      <c r="B39" s="114" t="s">
        <v>214</v>
      </c>
      <c r="C39" s="115">
        <v>0</v>
      </c>
    </row>
    <row r="40" spans="1:3" ht="16.5" customHeight="1" hidden="1">
      <c r="A40" s="72">
        <v>1010105</v>
      </c>
      <c r="B40" s="113" t="s">
        <v>215</v>
      </c>
      <c r="C40" s="41">
        <f>SUM(C41:C42)</f>
        <v>0</v>
      </c>
    </row>
    <row r="41" spans="1:3" ht="16.5" customHeight="1" hidden="1">
      <c r="A41" s="72">
        <v>101010501</v>
      </c>
      <c r="B41" s="114" t="s">
        <v>216</v>
      </c>
      <c r="C41" s="115">
        <v>0</v>
      </c>
    </row>
    <row r="42" spans="1:3" ht="16.5" customHeight="1" hidden="1">
      <c r="A42" s="72">
        <v>101010502</v>
      </c>
      <c r="B42" s="114" t="s">
        <v>217</v>
      </c>
      <c r="C42" s="115">
        <v>0</v>
      </c>
    </row>
    <row r="43" spans="1:3" ht="15" customHeight="1">
      <c r="A43" s="72">
        <v>10102</v>
      </c>
      <c r="B43" s="113" t="s">
        <v>218</v>
      </c>
      <c r="C43" s="41">
        <f>SUM(C44,C56,C62)</f>
        <v>0</v>
      </c>
    </row>
    <row r="44" spans="1:3" ht="0.75" customHeight="1" hidden="1">
      <c r="A44" s="72">
        <v>1010201</v>
      </c>
      <c r="B44" s="113" t="s">
        <v>219</v>
      </c>
      <c r="C44" s="41">
        <f>SUM(C45:C55)</f>
        <v>0</v>
      </c>
    </row>
    <row r="45" spans="1:3" ht="16.5" customHeight="1" hidden="1">
      <c r="A45" s="72">
        <v>101020101</v>
      </c>
      <c r="B45" s="114" t="s">
        <v>220</v>
      </c>
      <c r="C45" s="117">
        <v>0</v>
      </c>
    </row>
    <row r="46" spans="1:3" ht="16.5" customHeight="1" hidden="1">
      <c r="A46" s="72">
        <v>101020102</v>
      </c>
      <c r="B46" s="114" t="s">
        <v>221</v>
      </c>
      <c r="C46" s="115">
        <v>0</v>
      </c>
    </row>
    <row r="47" spans="1:3" ht="16.5" customHeight="1" hidden="1">
      <c r="A47" s="72">
        <v>101020103</v>
      </c>
      <c r="B47" s="114" t="s">
        <v>222</v>
      </c>
      <c r="C47" s="115">
        <v>0</v>
      </c>
    </row>
    <row r="48" spans="1:3" ht="16.5" customHeight="1" hidden="1">
      <c r="A48" s="72">
        <v>101020104</v>
      </c>
      <c r="B48" s="114" t="s">
        <v>223</v>
      </c>
      <c r="C48" s="115">
        <v>0</v>
      </c>
    </row>
    <row r="49" spans="1:3" ht="16.5" customHeight="1" hidden="1">
      <c r="A49" s="72">
        <v>101020105</v>
      </c>
      <c r="B49" s="114" t="s">
        <v>224</v>
      </c>
      <c r="C49" s="115">
        <v>0</v>
      </c>
    </row>
    <row r="50" spans="1:3" ht="16.5" customHeight="1" hidden="1">
      <c r="A50" s="72">
        <v>101020106</v>
      </c>
      <c r="B50" s="114" t="s">
        <v>225</v>
      </c>
      <c r="C50" s="115">
        <v>0</v>
      </c>
    </row>
    <row r="51" spans="1:3" ht="16.5" customHeight="1" hidden="1">
      <c r="A51" s="72">
        <v>101020107</v>
      </c>
      <c r="B51" s="114" t="s">
        <v>226</v>
      </c>
      <c r="C51" s="115">
        <v>0</v>
      </c>
    </row>
    <row r="52" spans="1:3" ht="16.5" customHeight="1" hidden="1">
      <c r="A52" s="72">
        <v>101020119</v>
      </c>
      <c r="B52" s="114" t="s">
        <v>227</v>
      </c>
      <c r="C52" s="115">
        <v>0</v>
      </c>
    </row>
    <row r="53" spans="1:3" ht="16.5" customHeight="1" hidden="1">
      <c r="A53" s="72">
        <v>101020120</v>
      </c>
      <c r="B53" s="114" t="s">
        <v>228</v>
      </c>
      <c r="C53" s="115">
        <v>0</v>
      </c>
    </row>
    <row r="54" spans="1:3" ht="16.5" customHeight="1" hidden="1">
      <c r="A54" s="72">
        <v>101020121</v>
      </c>
      <c r="B54" s="114" t="s">
        <v>229</v>
      </c>
      <c r="C54" s="115">
        <v>0</v>
      </c>
    </row>
    <row r="55" spans="1:3" ht="16.5" customHeight="1" hidden="1">
      <c r="A55" s="72">
        <v>101020129</v>
      </c>
      <c r="B55" s="114" t="s">
        <v>230</v>
      </c>
      <c r="C55" s="115">
        <v>0</v>
      </c>
    </row>
    <row r="56" spans="1:3" ht="16.5" customHeight="1" hidden="1">
      <c r="A56" s="72">
        <v>1010202</v>
      </c>
      <c r="B56" s="113" t="s">
        <v>231</v>
      </c>
      <c r="C56" s="41">
        <f>SUM(C57:C61)</f>
        <v>0</v>
      </c>
    </row>
    <row r="57" spans="1:3" ht="16.5" customHeight="1" hidden="1">
      <c r="A57" s="72">
        <v>101020202</v>
      </c>
      <c r="B57" s="114" t="s">
        <v>232</v>
      </c>
      <c r="C57" s="115">
        <v>0</v>
      </c>
    </row>
    <row r="58" spans="1:3" ht="16.5" customHeight="1" hidden="1">
      <c r="A58" s="72">
        <v>101020209</v>
      </c>
      <c r="B58" s="114" t="s">
        <v>233</v>
      </c>
      <c r="C58" s="115">
        <v>0</v>
      </c>
    </row>
    <row r="59" spans="1:3" ht="16.5" customHeight="1" hidden="1">
      <c r="A59" s="72">
        <v>101020220</v>
      </c>
      <c r="B59" s="114" t="s">
        <v>234</v>
      </c>
      <c r="C59" s="115">
        <v>0</v>
      </c>
    </row>
    <row r="60" spans="1:3" ht="16.5" customHeight="1" hidden="1">
      <c r="A60" s="72">
        <v>101020221</v>
      </c>
      <c r="B60" s="114" t="s">
        <v>235</v>
      </c>
      <c r="C60" s="115">
        <v>0</v>
      </c>
    </row>
    <row r="61" spans="1:3" ht="16.5" customHeight="1" hidden="1">
      <c r="A61" s="72">
        <v>101020229</v>
      </c>
      <c r="B61" s="114" t="s">
        <v>236</v>
      </c>
      <c r="C61" s="115">
        <v>0</v>
      </c>
    </row>
    <row r="62" spans="1:3" ht="16.5" customHeight="1" hidden="1">
      <c r="A62" s="72">
        <v>1010203</v>
      </c>
      <c r="B62" s="113" t="s">
        <v>237</v>
      </c>
      <c r="C62" s="115">
        <v>0</v>
      </c>
    </row>
    <row r="63" spans="1:3" ht="19.5" customHeight="1">
      <c r="A63" s="72">
        <v>10103</v>
      </c>
      <c r="B63" s="113" t="s">
        <v>238</v>
      </c>
      <c r="C63" s="119">
        <f>SUM(C64,C65:C66,C69:C71)</f>
        <v>0</v>
      </c>
    </row>
    <row r="64" spans="1:3" ht="16.5" customHeight="1" hidden="1">
      <c r="A64" s="72">
        <v>1010301</v>
      </c>
      <c r="B64" s="113" t="s">
        <v>239</v>
      </c>
      <c r="C64" s="38">
        <v>0</v>
      </c>
    </row>
    <row r="65" spans="1:3" ht="17.25" customHeight="1" hidden="1">
      <c r="A65" s="72">
        <v>1010302</v>
      </c>
      <c r="B65" s="113" t="s">
        <v>240</v>
      </c>
      <c r="C65" s="38">
        <v>0</v>
      </c>
    </row>
    <row r="66" spans="1:3" ht="17.25" customHeight="1" hidden="1">
      <c r="A66" s="72">
        <v>1010303</v>
      </c>
      <c r="B66" s="113" t="s">
        <v>241</v>
      </c>
      <c r="C66" s="41">
        <f>SUM(C67:C68)</f>
        <v>0</v>
      </c>
    </row>
    <row r="67" spans="1:3" ht="17.25" customHeight="1" hidden="1">
      <c r="A67" s="72">
        <v>101030301</v>
      </c>
      <c r="B67" s="114" t="s">
        <v>242</v>
      </c>
      <c r="C67" s="120"/>
    </row>
    <row r="68" spans="1:3" ht="17.25" customHeight="1" hidden="1">
      <c r="A68" s="72">
        <v>101030399</v>
      </c>
      <c r="B68" s="114" t="s">
        <v>243</v>
      </c>
      <c r="C68" s="38"/>
    </row>
    <row r="69" spans="1:3" ht="17.25" customHeight="1">
      <c r="A69" s="72">
        <v>1010304</v>
      </c>
      <c r="B69" s="113" t="s">
        <v>244</v>
      </c>
      <c r="C69" s="121"/>
    </row>
    <row r="70" spans="1:3" ht="17.25" customHeight="1">
      <c r="A70" s="72">
        <v>1010320</v>
      </c>
      <c r="B70" s="113" t="s">
        <v>245</v>
      </c>
      <c r="C70" s="38"/>
    </row>
    <row r="71" spans="1:3" ht="17.25" customHeight="1">
      <c r="A71" s="72">
        <v>1010329</v>
      </c>
      <c r="B71" s="113" t="s">
        <v>246</v>
      </c>
      <c r="C71" s="38">
        <v>0</v>
      </c>
    </row>
    <row r="72" spans="1:3" ht="15.75" customHeight="1">
      <c r="A72" s="72">
        <v>10104</v>
      </c>
      <c r="B72" s="113" t="s">
        <v>247</v>
      </c>
      <c r="C72" s="41">
        <f>SUM(C73:C89,C92:C97,C101,C107:C108,C112:C118,C130:C131,C134:C136,C141,C146,C151,C156,C161,C166,C171,C176)</f>
        <v>1</v>
      </c>
    </row>
    <row r="73" spans="1:3" ht="16.5" customHeight="1" hidden="1">
      <c r="A73" s="72">
        <v>1010401</v>
      </c>
      <c r="B73" s="113" t="s">
        <v>248</v>
      </c>
      <c r="C73" s="115">
        <v>0</v>
      </c>
    </row>
    <row r="74" spans="1:3" ht="16.5" customHeight="1" hidden="1">
      <c r="A74" s="72">
        <v>1010402</v>
      </c>
      <c r="B74" s="113" t="s">
        <v>249</v>
      </c>
      <c r="C74" s="115">
        <v>0</v>
      </c>
    </row>
    <row r="75" spans="1:3" ht="16.5" customHeight="1" hidden="1">
      <c r="A75" s="72">
        <v>1010403</v>
      </c>
      <c r="B75" s="113" t="s">
        <v>250</v>
      </c>
      <c r="C75" s="115"/>
    </row>
    <row r="76" spans="1:3" ht="16.5" customHeight="1" hidden="1">
      <c r="A76" s="72">
        <v>1010404</v>
      </c>
      <c r="B76" s="113" t="s">
        <v>251</v>
      </c>
      <c r="C76" s="115">
        <v>0</v>
      </c>
    </row>
    <row r="77" spans="1:3" ht="16.5" customHeight="1" hidden="1">
      <c r="A77" s="72">
        <v>1010405</v>
      </c>
      <c r="B77" s="113" t="s">
        <v>252</v>
      </c>
      <c r="C77" s="115">
        <v>0</v>
      </c>
    </row>
    <row r="78" spans="1:3" ht="16.5" customHeight="1" hidden="1">
      <c r="A78" s="72">
        <v>1010406</v>
      </c>
      <c r="B78" s="113" t="s">
        <v>253</v>
      </c>
      <c r="C78" s="115">
        <v>0</v>
      </c>
    </row>
    <row r="79" spans="1:3" ht="16.5" customHeight="1" hidden="1">
      <c r="A79" s="72">
        <v>1010407</v>
      </c>
      <c r="B79" s="113" t="s">
        <v>254</v>
      </c>
      <c r="C79" s="115">
        <v>0</v>
      </c>
    </row>
    <row r="80" spans="1:3" ht="16.5" customHeight="1" hidden="1">
      <c r="A80" s="72">
        <v>1010408</v>
      </c>
      <c r="B80" s="113" t="s">
        <v>255</v>
      </c>
      <c r="C80" s="115">
        <v>0</v>
      </c>
    </row>
    <row r="81" spans="1:3" ht="16.5" customHeight="1" hidden="1">
      <c r="A81" s="72">
        <v>1010409</v>
      </c>
      <c r="B81" s="113" t="s">
        <v>256</v>
      </c>
      <c r="C81" s="115">
        <v>0</v>
      </c>
    </row>
    <row r="82" spans="1:3" ht="16.5" customHeight="1" hidden="1">
      <c r="A82" s="72">
        <v>1010410</v>
      </c>
      <c r="B82" s="113" t="s">
        <v>257</v>
      </c>
      <c r="C82" s="115">
        <v>0</v>
      </c>
    </row>
    <row r="83" spans="1:3" ht="16.5" customHeight="1" hidden="1">
      <c r="A83" s="72">
        <v>1010411</v>
      </c>
      <c r="B83" s="113" t="s">
        <v>258</v>
      </c>
      <c r="C83" s="115">
        <v>0</v>
      </c>
    </row>
    <row r="84" spans="1:3" ht="16.5" customHeight="1" hidden="1">
      <c r="A84" s="72">
        <v>1010412</v>
      </c>
      <c r="B84" s="113" t="s">
        <v>259</v>
      </c>
      <c r="C84" s="115">
        <v>0</v>
      </c>
    </row>
    <row r="85" spans="1:3" ht="16.5" customHeight="1" hidden="1">
      <c r="A85" s="72">
        <v>1010413</v>
      </c>
      <c r="B85" s="113" t="s">
        <v>260</v>
      </c>
      <c r="C85" s="115">
        <v>0</v>
      </c>
    </row>
    <row r="86" spans="1:3" ht="16.5" customHeight="1" hidden="1">
      <c r="A86" s="72">
        <v>1010414</v>
      </c>
      <c r="B86" s="113" t="s">
        <v>261</v>
      </c>
      <c r="C86" s="115"/>
    </row>
    <row r="87" spans="1:3" ht="16.5" customHeight="1" hidden="1">
      <c r="A87" s="72">
        <v>1010415</v>
      </c>
      <c r="B87" s="113" t="s">
        <v>262</v>
      </c>
      <c r="C87" s="115">
        <v>0</v>
      </c>
    </row>
    <row r="88" spans="1:3" ht="16.5" customHeight="1" hidden="1">
      <c r="A88" s="72">
        <v>1010416</v>
      </c>
      <c r="B88" s="113" t="s">
        <v>263</v>
      </c>
      <c r="C88" s="115">
        <v>0</v>
      </c>
    </row>
    <row r="89" spans="1:3" ht="16.5" customHeight="1" hidden="1">
      <c r="A89" s="72">
        <v>1010417</v>
      </c>
      <c r="B89" s="113" t="s">
        <v>264</v>
      </c>
      <c r="C89" s="41">
        <f>SUM(C90:C91)</f>
        <v>0</v>
      </c>
    </row>
    <row r="90" spans="1:3" ht="16.5" customHeight="1" hidden="1">
      <c r="A90" s="72">
        <v>101041701</v>
      </c>
      <c r="B90" s="114" t="s">
        <v>265</v>
      </c>
      <c r="C90" s="115">
        <v>0</v>
      </c>
    </row>
    <row r="91" spans="1:3" ht="16.5" customHeight="1" hidden="1">
      <c r="A91" s="72">
        <v>101041709</v>
      </c>
      <c r="B91" s="114" t="s">
        <v>266</v>
      </c>
      <c r="C91" s="115">
        <v>0</v>
      </c>
    </row>
    <row r="92" spans="1:3" ht="16.5" customHeight="1" hidden="1">
      <c r="A92" s="72">
        <v>1010418</v>
      </c>
      <c r="B92" s="113" t="s">
        <v>267</v>
      </c>
      <c r="C92" s="115">
        <v>0</v>
      </c>
    </row>
    <row r="93" spans="1:3" ht="2.25" customHeight="1" hidden="1">
      <c r="A93" s="72">
        <v>1010419</v>
      </c>
      <c r="B93" s="113" t="s">
        <v>268</v>
      </c>
      <c r="C93" s="115">
        <v>0</v>
      </c>
    </row>
    <row r="94" spans="1:3" ht="16.5" customHeight="1" hidden="1">
      <c r="A94" s="72">
        <v>1010420</v>
      </c>
      <c r="B94" s="113" t="s">
        <v>269</v>
      </c>
      <c r="C94" s="115">
        <v>0</v>
      </c>
    </row>
    <row r="95" spans="1:3" ht="16.5" customHeight="1" hidden="1">
      <c r="A95" s="72">
        <v>1010421</v>
      </c>
      <c r="B95" s="113" t="s">
        <v>270</v>
      </c>
      <c r="C95" s="115">
        <v>0</v>
      </c>
    </row>
    <row r="96" spans="1:3" ht="16.5" customHeight="1" hidden="1">
      <c r="A96" s="72">
        <v>1010422</v>
      </c>
      <c r="B96" s="113" t="s">
        <v>271</v>
      </c>
      <c r="C96" s="115">
        <v>0</v>
      </c>
    </row>
    <row r="97" spans="1:3" ht="16.5" customHeight="1" hidden="1">
      <c r="A97" s="72">
        <v>1010423</v>
      </c>
      <c r="B97" s="113" t="s">
        <v>272</v>
      </c>
      <c r="C97" s="41">
        <f>SUM(C98:C100)</f>
        <v>0</v>
      </c>
    </row>
    <row r="98" spans="1:3" ht="16.5" customHeight="1" hidden="1">
      <c r="A98" s="72">
        <v>101042303</v>
      </c>
      <c r="B98" s="114" t="s">
        <v>273</v>
      </c>
      <c r="C98" s="115">
        <v>0</v>
      </c>
    </row>
    <row r="99" spans="1:3" ht="16.5" customHeight="1" hidden="1">
      <c r="A99" s="72">
        <v>101042304</v>
      </c>
      <c r="B99" s="114" t="s">
        <v>274</v>
      </c>
      <c r="C99" s="115">
        <v>0</v>
      </c>
    </row>
    <row r="100" spans="1:3" ht="16.5" customHeight="1" hidden="1">
      <c r="A100" s="72">
        <v>101042309</v>
      </c>
      <c r="B100" s="114" t="s">
        <v>275</v>
      </c>
      <c r="C100" s="115">
        <v>0</v>
      </c>
    </row>
    <row r="101" spans="1:3" ht="16.5" customHeight="1" hidden="1">
      <c r="A101" s="72">
        <v>1010424</v>
      </c>
      <c r="B101" s="113" t="s">
        <v>276</v>
      </c>
      <c r="C101" s="41">
        <f>SUM(C102:C106)</f>
        <v>0</v>
      </c>
    </row>
    <row r="102" spans="1:3" ht="16.5" customHeight="1" hidden="1">
      <c r="A102" s="72">
        <v>101042402</v>
      </c>
      <c r="B102" s="114" t="s">
        <v>277</v>
      </c>
      <c r="C102" s="115">
        <v>0</v>
      </c>
    </row>
    <row r="103" spans="1:3" ht="16.5" customHeight="1" hidden="1">
      <c r="A103" s="72">
        <v>101042403</v>
      </c>
      <c r="B103" s="114" t="s">
        <v>278</v>
      </c>
      <c r="C103" s="115">
        <v>0</v>
      </c>
    </row>
    <row r="104" spans="1:3" ht="16.5" customHeight="1" hidden="1">
      <c r="A104" s="72">
        <v>101042404</v>
      </c>
      <c r="B104" s="114" t="s">
        <v>279</v>
      </c>
      <c r="C104" s="115">
        <v>0</v>
      </c>
    </row>
    <row r="105" spans="1:3" ht="16.5" customHeight="1" hidden="1">
      <c r="A105" s="72">
        <v>101042405</v>
      </c>
      <c r="B105" s="114" t="s">
        <v>280</v>
      </c>
      <c r="C105" s="115">
        <v>0</v>
      </c>
    </row>
    <row r="106" spans="1:3" ht="15.75" customHeight="1" hidden="1">
      <c r="A106" s="72">
        <v>101042409</v>
      </c>
      <c r="B106" s="114" t="s">
        <v>281</v>
      </c>
      <c r="C106" s="115">
        <v>0</v>
      </c>
    </row>
    <row r="107" spans="1:3" ht="16.5" customHeight="1" hidden="1">
      <c r="A107" s="72">
        <v>1010425</v>
      </c>
      <c r="B107" s="113" t="s">
        <v>282</v>
      </c>
      <c r="C107" s="115">
        <v>0</v>
      </c>
    </row>
    <row r="108" spans="1:3" ht="16.5" customHeight="1" hidden="1">
      <c r="A108" s="72">
        <v>1010426</v>
      </c>
      <c r="B108" s="113" t="s">
        <v>283</v>
      </c>
      <c r="C108" s="41">
        <f>SUM(C109:C111)</f>
        <v>0</v>
      </c>
    </row>
    <row r="109" spans="1:3" ht="16.5" customHeight="1" hidden="1">
      <c r="A109" s="72">
        <v>101042601</v>
      </c>
      <c r="B109" s="114" t="s">
        <v>284</v>
      </c>
      <c r="C109" s="115">
        <v>0</v>
      </c>
    </row>
    <row r="110" spans="1:3" ht="16.5" customHeight="1" hidden="1">
      <c r="A110" s="72">
        <v>101042602</v>
      </c>
      <c r="B110" s="114" t="s">
        <v>285</v>
      </c>
      <c r="C110" s="115">
        <v>0</v>
      </c>
    </row>
    <row r="111" spans="1:3" ht="16.5" customHeight="1" hidden="1">
      <c r="A111" s="72">
        <v>101042609</v>
      </c>
      <c r="B111" s="114" t="s">
        <v>286</v>
      </c>
      <c r="C111" s="115">
        <v>0</v>
      </c>
    </row>
    <row r="112" spans="1:3" ht="16.5" customHeight="1" hidden="1">
      <c r="A112" s="72">
        <v>1010427</v>
      </c>
      <c r="B112" s="113" t="s">
        <v>287</v>
      </c>
      <c r="C112" s="115">
        <v>0</v>
      </c>
    </row>
    <row r="113" spans="1:3" ht="16.5" customHeight="1" hidden="1">
      <c r="A113" s="72">
        <v>1010428</v>
      </c>
      <c r="B113" s="113" t="s">
        <v>288</v>
      </c>
      <c r="C113" s="115">
        <v>0</v>
      </c>
    </row>
    <row r="114" spans="1:3" ht="16.5" customHeight="1" hidden="1">
      <c r="A114" s="72">
        <v>1010429</v>
      </c>
      <c r="B114" s="113" t="s">
        <v>289</v>
      </c>
      <c r="C114" s="115">
        <v>0</v>
      </c>
    </row>
    <row r="115" spans="1:3" ht="16.5" customHeight="1" hidden="1">
      <c r="A115" s="72">
        <v>1010430</v>
      </c>
      <c r="B115" s="113" t="s">
        <v>290</v>
      </c>
      <c r="C115" s="115">
        <v>0</v>
      </c>
    </row>
    <row r="116" spans="1:3" ht="16.5" customHeight="1" hidden="1">
      <c r="A116" s="72">
        <v>1010431</v>
      </c>
      <c r="B116" s="113" t="s">
        <v>291</v>
      </c>
      <c r="C116" s="115"/>
    </row>
    <row r="117" spans="1:3" ht="16.5" customHeight="1">
      <c r="A117" s="72">
        <v>1010432</v>
      </c>
      <c r="B117" s="113" t="s">
        <v>292</v>
      </c>
      <c r="C117" s="38"/>
    </row>
    <row r="118" spans="1:3" ht="15" customHeight="1">
      <c r="A118" s="72">
        <v>1010433</v>
      </c>
      <c r="B118" s="113" t="s">
        <v>293</v>
      </c>
      <c r="C118" s="41">
        <f>SUM(C119:C129)</f>
        <v>1</v>
      </c>
    </row>
    <row r="119" spans="1:3" ht="16.5" customHeight="1" hidden="1">
      <c r="A119" s="72">
        <v>101043302</v>
      </c>
      <c r="B119" s="114" t="s">
        <v>294</v>
      </c>
      <c r="C119" s="38">
        <v>0</v>
      </c>
    </row>
    <row r="120" spans="1:3" ht="16.5" customHeight="1" hidden="1">
      <c r="A120" s="72">
        <v>101043303</v>
      </c>
      <c r="B120" s="114" t="s">
        <v>295</v>
      </c>
      <c r="C120" s="38">
        <v>0</v>
      </c>
    </row>
    <row r="121" spans="1:3" ht="16.5" customHeight="1" hidden="1">
      <c r="A121" s="72">
        <v>101043304</v>
      </c>
      <c r="B121" s="114" t="s">
        <v>296</v>
      </c>
      <c r="C121" s="38">
        <v>0</v>
      </c>
    </row>
    <row r="122" spans="1:3" ht="17.25" customHeight="1" hidden="1">
      <c r="A122" s="72">
        <v>101043308</v>
      </c>
      <c r="B122" s="114" t="s">
        <v>297</v>
      </c>
      <c r="C122" s="38">
        <v>0</v>
      </c>
    </row>
    <row r="123" spans="1:3" ht="17.25" customHeight="1" hidden="1">
      <c r="A123" s="72">
        <v>101043309</v>
      </c>
      <c r="B123" s="114" t="s">
        <v>298</v>
      </c>
      <c r="C123" s="38">
        <v>0</v>
      </c>
    </row>
    <row r="124" spans="1:3" ht="17.25" customHeight="1" hidden="1">
      <c r="A124" s="72">
        <v>101043310</v>
      </c>
      <c r="B124" s="114" t="s">
        <v>299</v>
      </c>
      <c r="C124" s="38">
        <v>0</v>
      </c>
    </row>
    <row r="125" spans="1:3" ht="17.25" customHeight="1" hidden="1">
      <c r="A125" s="72">
        <v>101043311</v>
      </c>
      <c r="B125" s="114" t="s">
        <v>300</v>
      </c>
      <c r="C125" s="38">
        <v>0</v>
      </c>
    </row>
    <row r="126" spans="1:3" ht="17.25" customHeight="1" hidden="1">
      <c r="A126" s="72">
        <v>101043312</v>
      </c>
      <c r="B126" s="114" t="s">
        <v>301</v>
      </c>
      <c r="C126" s="38">
        <v>0</v>
      </c>
    </row>
    <row r="127" spans="1:3" ht="16.5" customHeight="1" hidden="1">
      <c r="A127" s="72">
        <v>101043313</v>
      </c>
      <c r="B127" s="114" t="s">
        <v>302</v>
      </c>
      <c r="C127" s="89">
        <v>0</v>
      </c>
    </row>
    <row r="128" spans="1:3" ht="16.5" customHeight="1" hidden="1">
      <c r="A128" s="72">
        <v>101043314</v>
      </c>
      <c r="B128" s="114" t="s">
        <v>303</v>
      </c>
      <c r="C128" s="38">
        <v>0</v>
      </c>
    </row>
    <row r="129" spans="1:3" ht="18" customHeight="1">
      <c r="A129" s="72">
        <v>101043399</v>
      </c>
      <c r="B129" s="114" t="s">
        <v>304</v>
      </c>
      <c r="C129" s="121">
        <v>1</v>
      </c>
    </row>
    <row r="130" spans="1:3" ht="17.25" customHeight="1" hidden="1">
      <c r="A130" s="72">
        <v>1010434</v>
      </c>
      <c r="B130" s="113" t="s">
        <v>305</v>
      </c>
      <c r="C130" s="115">
        <v>0</v>
      </c>
    </row>
    <row r="131" spans="1:3" ht="17.25" customHeight="1" hidden="1">
      <c r="A131" s="72">
        <v>1010435</v>
      </c>
      <c r="B131" s="113" t="s">
        <v>306</v>
      </c>
      <c r="C131" s="41">
        <f>C132+C133</f>
        <v>0</v>
      </c>
    </row>
    <row r="132" spans="1:3" ht="16.5" customHeight="1" hidden="1">
      <c r="A132" s="72">
        <v>101043501</v>
      </c>
      <c r="B132" s="114" t="s">
        <v>307</v>
      </c>
      <c r="C132" s="115">
        <v>0</v>
      </c>
    </row>
    <row r="133" spans="1:3" ht="16.5" customHeight="1" hidden="1">
      <c r="A133" s="72">
        <v>101043509</v>
      </c>
      <c r="B133" s="114" t="s">
        <v>308</v>
      </c>
      <c r="C133" s="115"/>
    </row>
    <row r="134" spans="1:3" ht="16.5" customHeight="1" hidden="1">
      <c r="A134" s="72">
        <v>1010436</v>
      </c>
      <c r="B134" s="113" t="s">
        <v>309</v>
      </c>
      <c r="C134" s="115"/>
    </row>
    <row r="135" spans="1:3" ht="16.5" customHeight="1" hidden="1">
      <c r="A135" s="72">
        <v>1010439</v>
      </c>
      <c r="B135" s="113" t="s">
        <v>310</v>
      </c>
      <c r="C135" s="115"/>
    </row>
    <row r="136" spans="1:3" ht="16.5" customHeight="1" hidden="1">
      <c r="A136" s="72">
        <v>1010440</v>
      </c>
      <c r="B136" s="113" t="s">
        <v>311</v>
      </c>
      <c r="C136" s="41"/>
    </row>
    <row r="137" spans="1:3" ht="16.5" customHeight="1" hidden="1">
      <c r="A137" s="72">
        <v>101044001</v>
      </c>
      <c r="B137" s="114" t="s">
        <v>312</v>
      </c>
      <c r="C137" s="115"/>
    </row>
    <row r="138" spans="1:3" ht="3" customHeight="1" hidden="1">
      <c r="A138" s="72">
        <v>101044002</v>
      </c>
      <c r="B138" s="114" t="s">
        <v>313</v>
      </c>
      <c r="C138" s="115"/>
    </row>
    <row r="139" spans="1:3" ht="16.5" customHeight="1" hidden="1">
      <c r="A139" s="72">
        <v>101044003</v>
      </c>
      <c r="B139" s="114" t="s">
        <v>314</v>
      </c>
      <c r="C139" s="115"/>
    </row>
    <row r="140" spans="1:3" ht="16.5" customHeight="1" hidden="1">
      <c r="A140" s="72">
        <v>101044099</v>
      </c>
      <c r="B140" s="114" t="s">
        <v>315</v>
      </c>
      <c r="C140" s="115"/>
    </row>
    <row r="141" spans="1:3" ht="16.5" customHeight="1" hidden="1">
      <c r="A141" s="72">
        <v>1010441</v>
      </c>
      <c r="B141" s="113" t="s">
        <v>316</v>
      </c>
      <c r="C141" s="41">
        <f>SUM(C142:C145)</f>
        <v>0</v>
      </c>
    </row>
    <row r="142" spans="1:3" ht="16.5" customHeight="1" hidden="1">
      <c r="A142" s="72">
        <v>101044101</v>
      </c>
      <c r="B142" s="114" t="s">
        <v>317</v>
      </c>
      <c r="C142" s="115">
        <v>0</v>
      </c>
    </row>
    <row r="143" spans="1:3" ht="16.5" customHeight="1" hidden="1">
      <c r="A143" s="72">
        <v>101044102</v>
      </c>
      <c r="B143" s="114" t="s">
        <v>318</v>
      </c>
      <c r="C143" s="115">
        <v>0</v>
      </c>
    </row>
    <row r="144" spans="1:3" ht="16.5" customHeight="1" hidden="1">
      <c r="A144" s="72">
        <v>101044103</v>
      </c>
      <c r="B144" s="114" t="s">
        <v>319</v>
      </c>
      <c r="C144" s="115">
        <v>0</v>
      </c>
    </row>
    <row r="145" spans="1:3" ht="16.5" customHeight="1" hidden="1">
      <c r="A145" s="72">
        <v>101044199</v>
      </c>
      <c r="B145" s="114" t="s">
        <v>320</v>
      </c>
      <c r="C145" s="115">
        <v>0</v>
      </c>
    </row>
    <row r="146" spans="1:3" ht="16.5" customHeight="1" hidden="1">
      <c r="A146" s="72">
        <v>1010442</v>
      </c>
      <c r="B146" s="113" t="s">
        <v>321</v>
      </c>
      <c r="C146" s="41">
        <f>SUM(C147:C150)</f>
        <v>0</v>
      </c>
    </row>
    <row r="147" spans="1:3" ht="16.5" customHeight="1" hidden="1">
      <c r="A147" s="72">
        <v>101044201</v>
      </c>
      <c r="B147" s="114" t="s">
        <v>322</v>
      </c>
      <c r="C147" s="115">
        <v>0</v>
      </c>
    </row>
    <row r="148" spans="1:3" ht="16.5" customHeight="1" hidden="1">
      <c r="A148" s="72">
        <v>101044202</v>
      </c>
      <c r="B148" s="114" t="s">
        <v>323</v>
      </c>
      <c r="C148" s="115">
        <v>0</v>
      </c>
    </row>
    <row r="149" spans="1:3" ht="16.5" customHeight="1" hidden="1">
      <c r="A149" s="72">
        <v>101044203</v>
      </c>
      <c r="B149" s="114" t="s">
        <v>324</v>
      </c>
      <c r="C149" s="115">
        <v>0</v>
      </c>
    </row>
    <row r="150" spans="1:3" ht="16.5" customHeight="1" hidden="1">
      <c r="A150" s="72">
        <v>101044299</v>
      </c>
      <c r="B150" s="114" t="s">
        <v>325</v>
      </c>
      <c r="C150" s="115">
        <v>0</v>
      </c>
    </row>
    <row r="151" spans="1:3" ht="16.5" customHeight="1" hidden="1">
      <c r="A151" s="72">
        <v>1010443</v>
      </c>
      <c r="B151" s="113" t="s">
        <v>326</v>
      </c>
      <c r="C151" s="41">
        <f>SUM(C152:C155)</f>
        <v>0</v>
      </c>
    </row>
    <row r="152" spans="1:3" ht="16.5" customHeight="1" hidden="1">
      <c r="A152" s="72">
        <v>101044301</v>
      </c>
      <c r="B152" s="114" t="s">
        <v>327</v>
      </c>
      <c r="C152" s="115">
        <v>0</v>
      </c>
    </row>
    <row r="153" spans="1:3" ht="16.5" customHeight="1" hidden="1">
      <c r="A153" s="72">
        <v>101044302</v>
      </c>
      <c r="B153" s="114" t="s">
        <v>328</v>
      </c>
      <c r="C153" s="115">
        <v>0</v>
      </c>
    </row>
    <row r="154" spans="1:3" ht="16.5" customHeight="1" hidden="1">
      <c r="A154" s="72">
        <v>101044303</v>
      </c>
      <c r="B154" s="114" t="s">
        <v>329</v>
      </c>
      <c r="C154" s="115">
        <v>0</v>
      </c>
    </row>
    <row r="155" spans="1:3" ht="16.5" customHeight="1" hidden="1">
      <c r="A155" s="72">
        <v>101044399</v>
      </c>
      <c r="B155" s="114" t="s">
        <v>330</v>
      </c>
      <c r="C155" s="115">
        <v>0</v>
      </c>
    </row>
    <row r="156" spans="1:3" ht="16.5" customHeight="1" hidden="1">
      <c r="A156" s="72">
        <v>1010444</v>
      </c>
      <c r="B156" s="113" t="s">
        <v>331</v>
      </c>
      <c r="C156" s="41">
        <f>SUM(C157:C160)</f>
        <v>0</v>
      </c>
    </row>
    <row r="157" spans="1:3" ht="16.5" customHeight="1" hidden="1">
      <c r="A157" s="72">
        <v>101044401</v>
      </c>
      <c r="B157" s="114" t="s">
        <v>312</v>
      </c>
      <c r="C157" s="115">
        <v>0</v>
      </c>
    </row>
    <row r="158" spans="1:3" ht="16.5" customHeight="1" hidden="1">
      <c r="A158" s="72">
        <v>101044402</v>
      </c>
      <c r="B158" s="114" t="s">
        <v>313</v>
      </c>
      <c r="C158" s="115">
        <v>0</v>
      </c>
    </row>
    <row r="159" spans="1:3" ht="16.5" customHeight="1" hidden="1">
      <c r="A159" s="72">
        <v>101044403</v>
      </c>
      <c r="B159" s="114" t="s">
        <v>314</v>
      </c>
      <c r="C159" s="115">
        <v>0</v>
      </c>
    </row>
    <row r="160" spans="1:3" ht="16.5" customHeight="1" hidden="1">
      <c r="A160" s="72">
        <v>101044499</v>
      </c>
      <c r="B160" s="114" t="s">
        <v>315</v>
      </c>
      <c r="C160" s="115">
        <v>0</v>
      </c>
    </row>
    <row r="161" spans="1:3" ht="16.5" customHeight="1" hidden="1">
      <c r="A161" s="72">
        <v>1010445</v>
      </c>
      <c r="B161" s="113" t="s">
        <v>332</v>
      </c>
      <c r="C161" s="41">
        <f>SUM(C162:C165)</f>
        <v>0</v>
      </c>
    </row>
    <row r="162" spans="1:3" ht="16.5" customHeight="1" hidden="1">
      <c r="A162" s="72">
        <v>101044501</v>
      </c>
      <c r="B162" s="114" t="s">
        <v>317</v>
      </c>
      <c r="C162" s="115">
        <v>0</v>
      </c>
    </row>
    <row r="163" spans="1:3" ht="16.5" customHeight="1" hidden="1">
      <c r="A163" s="72">
        <v>101044502</v>
      </c>
      <c r="B163" s="114" t="s">
        <v>318</v>
      </c>
      <c r="C163" s="115">
        <v>0</v>
      </c>
    </row>
    <row r="164" spans="1:3" ht="16.5" customHeight="1" hidden="1">
      <c r="A164" s="72">
        <v>101044503</v>
      </c>
      <c r="B164" s="114" t="s">
        <v>319</v>
      </c>
      <c r="C164" s="115">
        <v>0</v>
      </c>
    </row>
    <row r="165" spans="1:3" ht="16.5" customHeight="1" hidden="1">
      <c r="A165" s="72">
        <v>101044599</v>
      </c>
      <c r="B165" s="114" t="s">
        <v>320</v>
      </c>
      <c r="C165" s="115">
        <v>0</v>
      </c>
    </row>
    <row r="166" spans="1:3" ht="15" customHeight="1" hidden="1">
      <c r="A166" s="72">
        <v>1010446</v>
      </c>
      <c r="B166" s="113" t="s">
        <v>333</v>
      </c>
      <c r="C166" s="41">
        <f>SUM(C167:C170)</f>
        <v>0</v>
      </c>
    </row>
    <row r="167" spans="1:3" ht="16.5" customHeight="1" hidden="1">
      <c r="A167" s="72">
        <v>101044601</v>
      </c>
      <c r="B167" s="114" t="s">
        <v>322</v>
      </c>
      <c r="C167" s="115">
        <v>0</v>
      </c>
    </row>
    <row r="168" spans="1:3" ht="16.5" customHeight="1" hidden="1">
      <c r="A168" s="72">
        <v>101044602</v>
      </c>
      <c r="B168" s="114" t="s">
        <v>323</v>
      </c>
      <c r="C168" s="115">
        <v>0</v>
      </c>
    </row>
    <row r="169" spans="1:3" ht="16.5" customHeight="1" hidden="1">
      <c r="A169" s="72">
        <v>101044603</v>
      </c>
      <c r="B169" s="114" t="s">
        <v>324</v>
      </c>
      <c r="C169" s="115">
        <v>0</v>
      </c>
    </row>
    <row r="170" spans="1:3" ht="16.5" customHeight="1" hidden="1">
      <c r="A170" s="72">
        <v>101044699</v>
      </c>
      <c r="B170" s="114" t="s">
        <v>325</v>
      </c>
      <c r="C170" s="115">
        <v>0</v>
      </c>
    </row>
    <row r="171" spans="1:3" ht="16.5" customHeight="1" hidden="1">
      <c r="A171" s="72">
        <v>1010447</v>
      </c>
      <c r="B171" s="113" t="s">
        <v>334</v>
      </c>
      <c r="C171" s="41">
        <f>SUM(C172:C175)</f>
        <v>0</v>
      </c>
    </row>
    <row r="172" spans="1:3" ht="16.5" customHeight="1" hidden="1">
      <c r="A172" s="72">
        <v>101044701</v>
      </c>
      <c r="B172" s="114" t="s">
        <v>327</v>
      </c>
      <c r="C172" s="115">
        <v>0</v>
      </c>
    </row>
    <row r="173" spans="1:3" ht="16.5" customHeight="1" hidden="1">
      <c r="A173" s="72">
        <v>101044702</v>
      </c>
      <c r="B173" s="114" t="s">
        <v>328</v>
      </c>
      <c r="C173" s="115">
        <v>0</v>
      </c>
    </row>
    <row r="174" spans="1:3" ht="16.5" customHeight="1" hidden="1">
      <c r="A174" s="72">
        <v>101044703</v>
      </c>
      <c r="B174" s="114" t="s">
        <v>329</v>
      </c>
      <c r="C174" s="115">
        <v>0</v>
      </c>
    </row>
    <row r="175" spans="1:3" ht="16.5" customHeight="1" hidden="1">
      <c r="A175" s="72">
        <v>101044799</v>
      </c>
      <c r="B175" s="114" t="s">
        <v>330</v>
      </c>
      <c r="C175" s="115">
        <v>0</v>
      </c>
    </row>
    <row r="176" spans="1:3" ht="16.5" customHeight="1" hidden="1">
      <c r="A176" s="72">
        <v>1010450</v>
      </c>
      <c r="B176" s="113" t="s">
        <v>335</v>
      </c>
      <c r="C176" s="41">
        <f>SUM(C177:C179)</f>
        <v>0</v>
      </c>
    </row>
    <row r="177" spans="1:3" ht="16.5" customHeight="1" hidden="1">
      <c r="A177" s="72">
        <v>101045001</v>
      </c>
      <c r="B177" s="114" t="s">
        <v>336</v>
      </c>
      <c r="C177" s="115"/>
    </row>
    <row r="178" spans="1:3" ht="16.5" customHeight="1" hidden="1">
      <c r="A178" s="72">
        <v>101045002</v>
      </c>
      <c r="B178" s="114" t="s">
        <v>337</v>
      </c>
      <c r="C178" s="115">
        <v>0</v>
      </c>
    </row>
    <row r="179" spans="1:3" ht="16.5" customHeight="1" hidden="1">
      <c r="A179" s="72">
        <v>101045003</v>
      </c>
      <c r="B179" s="114" t="s">
        <v>338</v>
      </c>
      <c r="C179" s="115">
        <v>0</v>
      </c>
    </row>
    <row r="180" spans="1:3" ht="16.5" customHeight="1" hidden="1">
      <c r="A180" s="72">
        <v>10105</v>
      </c>
      <c r="B180" s="113" t="s">
        <v>339</v>
      </c>
      <c r="C180" s="41">
        <f>SUM(C181:C203,C207,C211,C212,C216:C221,C229:C231,C236,C241)</f>
        <v>0</v>
      </c>
    </row>
    <row r="181" spans="1:3" ht="16.5" customHeight="1" hidden="1">
      <c r="A181" s="72">
        <v>1010501</v>
      </c>
      <c r="B181" s="113" t="s">
        <v>340</v>
      </c>
      <c r="C181" s="115">
        <v>0</v>
      </c>
    </row>
    <row r="182" spans="1:3" ht="16.5" customHeight="1" hidden="1">
      <c r="A182" s="72">
        <v>1010502</v>
      </c>
      <c r="B182" s="113" t="s">
        <v>341</v>
      </c>
      <c r="C182" s="115">
        <v>0</v>
      </c>
    </row>
    <row r="183" spans="1:3" ht="2.25" customHeight="1" hidden="1">
      <c r="A183" s="72">
        <v>1010503</v>
      </c>
      <c r="B183" s="113" t="s">
        <v>342</v>
      </c>
      <c r="C183" s="115">
        <v>0</v>
      </c>
    </row>
    <row r="184" spans="1:3" ht="16.5" customHeight="1" hidden="1">
      <c r="A184" s="72">
        <v>1010504</v>
      </c>
      <c r="B184" s="113" t="s">
        <v>343</v>
      </c>
      <c r="C184" s="115">
        <v>0</v>
      </c>
    </row>
    <row r="185" spans="1:3" ht="16.5" customHeight="1" hidden="1">
      <c r="A185" s="72">
        <v>1010505</v>
      </c>
      <c r="B185" s="113" t="s">
        <v>344</v>
      </c>
      <c r="C185" s="115">
        <v>0</v>
      </c>
    </row>
    <row r="186" spans="1:3" ht="16.5" customHeight="1" hidden="1">
      <c r="A186" s="72">
        <v>1010506</v>
      </c>
      <c r="B186" s="113" t="s">
        <v>345</v>
      </c>
      <c r="C186" s="115">
        <v>0</v>
      </c>
    </row>
    <row r="187" spans="1:3" ht="16.5" customHeight="1" hidden="1">
      <c r="A187" s="72">
        <v>1010507</v>
      </c>
      <c r="B187" s="113" t="s">
        <v>346</v>
      </c>
      <c r="C187" s="115">
        <v>0</v>
      </c>
    </row>
    <row r="188" spans="1:3" ht="16.5" customHeight="1" hidden="1">
      <c r="A188" s="72">
        <v>1010508</v>
      </c>
      <c r="B188" s="113" t="s">
        <v>347</v>
      </c>
      <c r="C188" s="115">
        <v>0</v>
      </c>
    </row>
    <row r="189" spans="1:3" ht="16.5" customHeight="1" hidden="1">
      <c r="A189" s="72">
        <v>1010509</v>
      </c>
      <c r="B189" s="113" t="s">
        <v>348</v>
      </c>
      <c r="C189" s="115">
        <v>0</v>
      </c>
    </row>
    <row r="190" spans="1:3" ht="16.5" customHeight="1" hidden="1">
      <c r="A190" s="72">
        <v>1010510</v>
      </c>
      <c r="B190" s="113" t="s">
        <v>349</v>
      </c>
      <c r="C190" s="115">
        <v>0</v>
      </c>
    </row>
    <row r="191" spans="1:3" ht="16.5" customHeight="1" hidden="1">
      <c r="A191" s="72">
        <v>1010511</v>
      </c>
      <c r="B191" s="113" t="s">
        <v>350</v>
      </c>
      <c r="C191" s="115">
        <v>0</v>
      </c>
    </row>
    <row r="192" spans="1:3" ht="16.5" customHeight="1" hidden="1">
      <c r="A192" s="72">
        <v>1010512</v>
      </c>
      <c r="B192" s="113" t="s">
        <v>351</v>
      </c>
      <c r="C192" s="115">
        <v>0</v>
      </c>
    </row>
    <row r="193" spans="1:3" ht="16.5" customHeight="1" hidden="1">
      <c r="A193" s="72">
        <v>1010513</v>
      </c>
      <c r="B193" s="113" t="s">
        <v>352</v>
      </c>
      <c r="C193" s="115">
        <v>0</v>
      </c>
    </row>
    <row r="194" spans="1:3" ht="16.5" customHeight="1" hidden="1">
      <c r="A194" s="72">
        <v>1010514</v>
      </c>
      <c r="B194" s="113" t="s">
        <v>353</v>
      </c>
      <c r="C194" s="115">
        <v>0</v>
      </c>
    </row>
    <row r="195" spans="1:3" ht="16.5" customHeight="1" hidden="1">
      <c r="A195" s="72">
        <v>1010515</v>
      </c>
      <c r="B195" s="113" t="s">
        <v>354</v>
      </c>
      <c r="C195" s="115">
        <v>0</v>
      </c>
    </row>
    <row r="196" spans="1:3" ht="16.5" customHeight="1" hidden="1">
      <c r="A196" s="72">
        <v>1010516</v>
      </c>
      <c r="B196" s="113" t="s">
        <v>355</v>
      </c>
      <c r="C196" s="115">
        <v>0</v>
      </c>
    </row>
    <row r="197" spans="1:3" ht="16.5" customHeight="1" hidden="1">
      <c r="A197" s="72">
        <v>1010517</v>
      </c>
      <c r="B197" s="113" t="s">
        <v>356</v>
      </c>
      <c r="C197" s="115">
        <v>0</v>
      </c>
    </row>
    <row r="198" spans="1:3" ht="16.5" customHeight="1" hidden="1">
      <c r="A198" s="72">
        <v>1010518</v>
      </c>
      <c r="B198" s="113" t="s">
        <v>357</v>
      </c>
      <c r="C198" s="115">
        <v>0</v>
      </c>
    </row>
    <row r="199" spans="1:3" ht="16.5" customHeight="1" hidden="1">
      <c r="A199" s="72">
        <v>1010519</v>
      </c>
      <c r="B199" s="113" t="s">
        <v>358</v>
      </c>
      <c r="C199" s="115">
        <v>0</v>
      </c>
    </row>
    <row r="200" spans="1:3" ht="16.5" customHeight="1" hidden="1">
      <c r="A200" s="72">
        <v>1010520</v>
      </c>
      <c r="B200" s="113" t="s">
        <v>359</v>
      </c>
      <c r="C200" s="115">
        <v>0</v>
      </c>
    </row>
    <row r="201" spans="1:3" ht="16.5" customHeight="1" hidden="1">
      <c r="A201" s="72">
        <v>1010521</v>
      </c>
      <c r="B201" s="113" t="s">
        <v>360</v>
      </c>
      <c r="C201" s="115">
        <v>0</v>
      </c>
    </row>
    <row r="202" spans="1:3" ht="16.5" customHeight="1" hidden="1">
      <c r="A202" s="72">
        <v>1010522</v>
      </c>
      <c r="B202" s="113" t="s">
        <v>361</v>
      </c>
      <c r="C202" s="115">
        <v>0</v>
      </c>
    </row>
    <row r="203" spans="1:3" ht="16.5" customHeight="1" hidden="1">
      <c r="A203" s="72">
        <v>1010523</v>
      </c>
      <c r="B203" s="113" t="s">
        <v>362</v>
      </c>
      <c r="C203" s="41">
        <f>SUM(C204:C206)</f>
        <v>0</v>
      </c>
    </row>
    <row r="204" spans="1:3" ht="16.5" customHeight="1" hidden="1">
      <c r="A204" s="72">
        <v>101052303</v>
      </c>
      <c r="B204" s="114" t="s">
        <v>363</v>
      </c>
      <c r="C204" s="115">
        <v>0</v>
      </c>
    </row>
    <row r="205" spans="1:3" ht="16.5" customHeight="1" hidden="1">
      <c r="A205" s="72">
        <v>101052304</v>
      </c>
      <c r="B205" s="114" t="s">
        <v>364</v>
      </c>
      <c r="C205" s="115">
        <v>0</v>
      </c>
    </row>
    <row r="206" spans="1:3" ht="6" customHeight="1" hidden="1">
      <c r="A206" s="72">
        <v>101052309</v>
      </c>
      <c r="B206" s="114" t="s">
        <v>365</v>
      </c>
      <c r="C206" s="115">
        <v>0</v>
      </c>
    </row>
    <row r="207" spans="1:3" ht="16.5" customHeight="1" hidden="1">
      <c r="A207" s="72">
        <v>1010524</v>
      </c>
      <c r="B207" s="113" t="s">
        <v>366</v>
      </c>
      <c r="C207" s="41">
        <f>SUM(C208:C210)</f>
        <v>0</v>
      </c>
    </row>
    <row r="208" spans="1:3" ht="16.5" customHeight="1" hidden="1">
      <c r="A208" s="72">
        <v>101052401</v>
      </c>
      <c r="B208" s="114" t="s">
        <v>367</v>
      </c>
      <c r="C208" s="115">
        <v>0</v>
      </c>
    </row>
    <row r="209" spans="1:3" ht="16.5" customHeight="1" hidden="1">
      <c r="A209" s="72">
        <v>101052402</v>
      </c>
      <c r="B209" s="114" t="s">
        <v>368</v>
      </c>
      <c r="C209" s="115">
        <v>0</v>
      </c>
    </row>
    <row r="210" spans="1:3" ht="16.5" customHeight="1" hidden="1">
      <c r="A210" s="72">
        <v>101052409</v>
      </c>
      <c r="B210" s="114" t="s">
        <v>369</v>
      </c>
      <c r="C210" s="115">
        <v>0</v>
      </c>
    </row>
    <row r="211" spans="1:3" ht="16.5" customHeight="1" hidden="1">
      <c r="A211" s="72">
        <v>1010525</v>
      </c>
      <c r="B211" s="113" t="s">
        <v>370</v>
      </c>
      <c r="C211" s="115">
        <v>0</v>
      </c>
    </row>
    <row r="212" spans="1:3" ht="16.5" customHeight="1" hidden="1">
      <c r="A212" s="72">
        <v>1010526</v>
      </c>
      <c r="B212" s="113" t="s">
        <v>371</v>
      </c>
      <c r="C212" s="41">
        <f>SUM(C213:C215)</f>
        <v>0</v>
      </c>
    </row>
    <row r="213" spans="1:3" ht="16.5" customHeight="1" hidden="1">
      <c r="A213" s="72">
        <v>101052601</v>
      </c>
      <c r="B213" s="114" t="s">
        <v>372</v>
      </c>
      <c r="C213" s="115">
        <v>0</v>
      </c>
    </row>
    <row r="214" spans="1:3" ht="16.5" customHeight="1" hidden="1">
      <c r="A214" s="72">
        <v>101052602</v>
      </c>
      <c r="B214" s="114" t="s">
        <v>373</v>
      </c>
      <c r="C214" s="115">
        <v>0</v>
      </c>
    </row>
    <row r="215" spans="1:3" ht="16.5" customHeight="1" hidden="1">
      <c r="A215" s="72">
        <v>101052609</v>
      </c>
      <c r="B215" s="114" t="s">
        <v>374</v>
      </c>
      <c r="C215" s="115">
        <v>0</v>
      </c>
    </row>
    <row r="216" spans="1:3" ht="16.5" customHeight="1" hidden="1">
      <c r="A216" s="72">
        <v>1010527</v>
      </c>
      <c r="B216" s="113" t="s">
        <v>375</v>
      </c>
      <c r="C216" s="115">
        <v>0</v>
      </c>
    </row>
    <row r="217" spans="1:3" ht="16.5" customHeight="1" hidden="1">
      <c r="A217" s="72">
        <v>1010528</v>
      </c>
      <c r="B217" s="113" t="s">
        <v>376</v>
      </c>
      <c r="C217" s="115">
        <v>0</v>
      </c>
    </row>
    <row r="218" spans="1:3" ht="16.5" customHeight="1" hidden="1">
      <c r="A218" s="72">
        <v>1010529</v>
      </c>
      <c r="B218" s="113" t="s">
        <v>377</v>
      </c>
      <c r="C218" s="115">
        <v>0</v>
      </c>
    </row>
    <row r="219" spans="1:3" ht="16.5" customHeight="1" hidden="1">
      <c r="A219" s="72">
        <v>1010530</v>
      </c>
      <c r="B219" s="113" t="s">
        <v>378</v>
      </c>
      <c r="C219" s="115">
        <v>0</v>
      </c>
    </row>
    <row r="220" spans="1:3" ht="16.5" customHeight="1" hidden="1">
      <c r="A220" s="72">
        <v>1010531</v>
      </c>
      <c r="B220" s="113" t="s">
        <v>379</v>
      </c>
      <c r="C220" s="115">
        <v>0</v>
      </c>
    </row>
    <row r="221" spans="1:3" ht="16.5" customHeight="1" hidden="1">
      <c r="A221" s="72">
        <v>1010532</v>
      </c>
      <c r="B221" s="113" t="s">
        <v>380</v>
      </c>
      <c r="C221" s="41">
        <f>SUM(C222:C228)</f>
        <v>0</v>
      </c>
    </row>
    <row r="222" spans="1:3" ht="16.5" customHeight="1" hidden="1">
      <c r="A222" s="72">
        <v>101053201</v>
      </c>
      <c r="B222" s="114" t="s">
        <v>381</v>
      </c>
      <c r="C222" s="115">
        <v>0</v>
      </c>
    </row>
    <row r="223" spans="1:3" ht="16.5" customHeight="1" hidden="1">
      <c r="A223" s="72">
        <v>101053202</v>
      </c>
      <c r="B223" s="114" t="s">
        <v>382</v>
      </c>
      <c r="C223" s="115">
        <v>0</v>
      </c>
    </row>
    <row r="224" spans="1:3" ht="16.5" customHeight="1" hidden="1">
      <c r="A224" s="72">
        <v>101053203</v>
      </c>
      <c r="B224" s="114" t="s">
        <v>383</v>
      </c>
      <c r="C224" s="116">
        <v>0</v>
      </c>
    </row>
    <row r="225" spans="1:3" ht="16.5" customHeight="1" hidden="1">
      <c r="A225" s="72">
        <v>101053204</v>
      </c>
      <c r="B225" s="114" t="s">
        <v>384</v>
      </c>
      <c r="C225" s="115">
        <v>0</v>
      </c>
    </row>
    <row r="226" spans="1:3" ht="16.5" customHeight="1" hidden="1">
      <c r="A226" s="72">
        <v>101053205</v>
      </c>
      <c r="B226" s="114" t="s">
        <v>385</v>
      </c>
      <c r="C226" s="117">
        <v>0</v>
      </c>
    </row>
    <row r="227" spans="1:3" ht="16.5" customHeight="1" hidden="1">
      <c r="A227" s="72">
        <v>101053206</v>
      </c>
      <c r="B227" s="114" t="s">
        <v>386</v>
      </c>
      <c r="C227" s="115">
        <v>0</v>
      </c>
    </row>
    <row r="228" spans="1:3" ht="16.5" customHeight="1" hidden="1">
      <c r="A228" s="72">
        <v>101053209</v>
      </c>
      <c r="B228" s="114" t="s">
        <v>387</v>
      </c>
      <c r="C228" s="115">
        <v>0</v>
      </c>
    </row>
    <row r="229" spans="1:3" ht="16.5" customHeight="1" hidden="1">
      <c r="A229" s="72">
        <v>1010533</v>
      </c>
      <c r="B229" s="113" t="s">
        <v>388</v>
      </c>
      <c r="C229" s="115">
        <v>0</v>
      </c>
    </row>
    <row r="230" spans="1:3" ht="16.5" customHeight="1" hidden="1">
      <c r="A230" s="72">
        <v>1010534</v>
      </c>
      <c r="B230" s="113" t="s">
        <v>389</v>
      </c>
      <c r="C230" s="115">
        <v>0</v>
      </c>
    </row>
    <row r="231" spans="1:3" ht="16.5" customHeight="1" hidden="1">
      <c r="A231" s="72">
        <v>1010535</v>
      </c>
      <c r="B231" s="113" t="s">
        <v>390</v>
      </c>
      <c r="C231" s="41">
        <f>SUM(C232:C235)</f>
        <v>0</v>
      </c>
    </row>
    <row r="232" spans="1:3" ht="16.5" customHeight="1" hidden="1">
      <c r="A232" s="72">
        <v>101053501</v>
      </c>
      <c r="B232" s="114" t="s">
        <v>391</v>
      </c>
      <c r="C232" s="115">
        <v>0</v>
      </c>
    </row>
    <row r="233" spans="1:3" ht="16.5" customHeight="1" hidden="1">
      <c r="A233" s="72">
        <v>101053502</v>
      </c>
      <c r="B233" s="114" t="s">
        <v>392</v>
      </c>
      <c r="C233" s="115">
        <v>0</v>
      </c>
    </row>
    <row r="234" spans="1:3" ht="16.5" customHeight="1" hidden="1">
      <c r="A234" s="72">
        <v>101053503</v>
      </c>
      <c r="B234" s="114" t="s">
        <v>393</v>
      </c>
      <c r="C234" s="115">
        <v>0</v>
      </c>
    </row>
    <row r="235" spans="1:3" ht="16.5" customHeight="1" hidden="1">
      <c r="A235" s="72">
        <v>101053599</v>
      </c>
      <c r="B235" s="114" t="s">
        <v>394</v>
      </c>
      <c r="C235" s="115">
        <v>0</v>
      </c>
    </row>
    <row r="236" spans="1:3" ht="16.5" customHeight="1" hidden="1">
      <c r="A236" s="72">
        <v>1010536</v>
      </c>
      <c r="B236" s="113" t="s">
        <v>395</v>
      </c>
      <c r="C236" s="41">
        <f>SUM(C237:C240)</f>
        <v>0</v>
      </c>
    </row>
    <row r="237" spans="1:3" ht="16.5" customHeight="1" hidden="1">
      <c r="A237" s="72">
        <v>101053601</v>
      </c>
      <c r="B237" s="114" t="s">
        <v>396</v>
      </c>
      <c r="C237" s="115">
        <v>0</v>
      </c>
    </row>
    <row r="238" spans="1:3" ht="16.5" customHeight="1" hidden="1">
      <c r="A238" s="72">
        <v>101053602</v>
      </c>
      <c r="B238" s="114" t="s">
        <v>397</v>
      </c>
      <c r="C238" s="115">
        <v>0</v>
      </c>
    </row>
    <row r="239" spans="1:3" ht="16.5" customHeight="1" hidden="1">
      <c r="A239" s="72">
        <v>101053603</v>
      </c>
      <c r="B239" s="114" t="s">
        <v>398</v>
      </c>
      <c r="C239" s="115">
        <v>0</v>
      </c>
    </row>
    <row r="240" spans="1:3" ht="16.5" customHeight="1" hidden="1">
      <c r="A240" s="72">
        <v>101053699</v>
      </c>
      <c r="B240" s="114" t="s">
        <v>399</v>
      </c>
      <c r="C240" s="115">
        <v>0</v>
      </c>
    </row>
    <row r="241" spans="1:3" ht="16.5" customHeight="1">
      <c r="A241" s="72">
        <v>1010599</v>
      </c>
      <c r="B241" s="113" t="s">
        <v>400</v>
      </c>
      <c r="C241" s="38">
        <v>0</v>
      </c>
    </row>
    <row r="242" spans="1:3" ht="16.5" customHeight="1">
      <c r="A242" s="72">
        <v>10106</v>
      </c>
      <c r="B242" s="113" t="s">
        <v>401</v>
      </c>
      <c r="C242" s="41">
        <f>SUM(C243,C247)</f>
        <v>1</v>
      </c>
    </row>
    <row r="243" spans="1:3" ht="16.5" customHeight="1">
      <c r="A243" s="72">
        <v>1010601</v>
      </c>
      <c r="B243" s="113" t="s">
        <v>402</v>
      </c>
      <c r="C243" s="41">
        <f>SUM(C244:C246)</f>
        <v>1</v>
      </c>
    </row>
    <row r="244" spans="1:3" ht="16.5" customHeight="1">
      <c r="A244" s="72">
        <v>101060101</v>
      </c>
      <c r="B244" s="114" t="s">
        <v>403</v>
      </c>
      <c r="C244" s="38"/>
    </row>
    <row r="245" spans="1:3" ht="16.5" customHeight="1">
      <c r="A245" s="72">
        <v>101060102</v>
      </c>
      <c r="B245" s="114" t="s">
        <v>404</v>
      </c>
      <c r="C245" s="38"/>
    </row>
    <row r="246" spans="1:3" ht="16.5" customHeight="1">
      <c r="A246" s="72">
        <v>101060109</v>
      </c>
      <c r="B246" s="114" t="s">
        <v>405</v>
      </c>
      <c r="C246" s="92">
        <v>1</v>
      </c>
    </row>
    <row r="247" spans="1:3" ht="16.5" customHeight="1">
      <c r="A247" s="72">
        <v>1010620</v>
      </c>
      <c r="B247" s="113" t="s">
        <v>406</v>
      </c>
      <c r="C247" s="38">
        <v>0</v>
      </c>
    </row>
    <row r="248" spans="1:3" ht="18" customHeight="1">
      <c r="A248" s="72">
        <v>10107</v>
      </c>
      <c r="B248" s="113" t="s">
        <v>407</v>
      </c>
      <c r="C248" s="41">
        <f>SUM(C249:C251)</f>
        <v>0</v>
      </c>
    </row>
    <row r="249" spans="1:3" ht="16.5" customHeight="1" hidden="1">
      <c r="A249" s="72">
        <v>1010701</v>
      </c>
      <c r="B249" s="113" t="s">
        <v>408</v>
      </c>
      <c r="C249" s="38">
        <v>0</v>
      </c>
    </row>
    <row r="250" spans="1:3" ht="16.5" customHeight="1">
      <c r="A250" s="72">
        <v>1010719</v>
      </c>
      <c r="B250" s="113" t="s">
        <v>409</v>
      </c>
      <c r="C250" s="92"/>
    </row>
    <row r="251" spans="1:3" ht="15.75" customHeight="1">
      <c r="A251" s="72">
        <v>1010720</v>
      </c>
      <c r="B251" s="113" t="s">
        <v>410</v>
      </c>
      <c r="C251" s="38">
        <v>0</v>
      </c>
    </row>
    <row r="252" spans="1:3" ht="1.5" customHeight="1" hidden="1">
      <c r="A252" s="72">
        <v>10108</v>
      </c>
      <c r="B252" s="113" t="s">
        <v>411</v>
      </c>
      <c r="C252" s="41">
        <f>SUM(C253:C260)</f>
        <v>0</v>
      </c>
    </row>
    <row r="253" spans="1:3" ht="16.5" customHeight="1" hidden="1">
      <c r="A253" s="72">
        <v>1010801</v>
      </c>
      <c r="B253" s="113" t="s">
        <v>412</v>
      </c>
      <c r="C253" s="115">
        <v>0</v>
      </c>
    </row>
    <row r="254" spans="1:3" ht="16.5" customHeight="1" hidden="1">
      <c r="A254" s="72">
        <v>1010802</v>
      </c>
      <c r="B254" s="113" t="s">
        <v>413</v>
      </c>
      <c r="C254" s="115">
        <v>0</v>
      </c>
    </row>
    <row r="255" spans="1:3" ht="16.5" customHeight="1" hidden="1">
      <c r="A255" s="72">
        <v>1010803</v>
      </c>
      <c r="B255" s="113" t="s">
        <v>414</v>
      </c>
      <c r="C255" s="115">
        <v>0</v>
      </c>
    </row>
    <row r="256" spans="1:3" ht="16.5" customHeight="1" hidden="1">
      <c r="A256" s="72">
        <v>1010804</v>
      </c>
      <c r="B256" s="113" t="s">
        <v>415</v>
      </c>
      <c r="C256" s="115">
        <v>0</v>
      </c>
    </row>
    <row r="257" spans="1:3" ht="16.5" customHeight="1" hidden="1">
      <c r="A257" s="72">
        <v>1010805</v>
      </c>
      <c r="B257" s="113" t="s">
        <v>416</v>
      </c>
      <c r="C257" s="115">
        <v>0</v>
      </c>
    </row>
    <row r="258" spans="1:3" ht="16.5" customHeight="1" hidden="1">
      <c r="A258" s="72">
        <v>1010806</v>
      </c>
      <c r="B258" s="113" t="s">
        <v>417</v>
      </c>
      <c r="C258" s="115">
        <v>0</v>
      </c>
    </row>
    <row r="259" spans="1:3" ht="16.5" customHeight="1" hidden="1">
      <c r="A259" s="72">
        <v>1010819</v>
      </c>
      <c r="B259" s="113" t="s">
        <v>418</v>
      </c>
      <c r="C259" s="115">
        <v>0</v>
      </c>
    </row>
    <row r="260" spans="1:3" ht="16.5" customHeight="1" hidden="1">
      <c r="A260" s="72">
        <v>1010820</v>
      </c>
      <c r="B260" s="113" t="s">
        <v>419</v>
      </c>
      <c r="C260" s="115">
        <v>0</v>
      </c>
    </row>
    <row r="261" spans="1:3" ht="16.5" customHeight="1">
      <c r="A261" s="72">
        <v>10109</v>
      </c>
      <c r="B261" s="113" t="s">
        <v>420</v>
      </c>
      <c r="C261" s="119">
        <f>SUM(C262:C271)</f>
        <v>1</v>
      </c>
    </row>
    <row r="262" spans="1:3" ht="16.5" customHeight="1">
      <c r="A262" s="72">
        <v>1010901</v>
      </c>
      <c r="B262" s="113" t="s">
        <v>421</v>
      </c>
      <c r="C262" s="38"/>
    </row>
    <row r="263" spans="1:3" ht="16.5" customHeight="1">
      <c r="A263" s="72">
        <v>1010902</v>
      </c>
      <c r="B263" s="113" t="s">
        <v>422</v>
      </c>
      <c r="C263" s="40"/>
    </row>
    <row r="264" spans="1:3" ht="16.5" customHeight="1">
      <c r="A264" s="72">
        <v>1010903</v>
      </c>
      <c r="B264" s="113" t="s">
        <v>423</v>
      </c>
      <c r="C264" s="92">
        <v>1</v>
      </c>
    </row>
    <row r="265" spans="1:3" ht="15" customHeight="1">
      <c r="A265" s="72">
        <v>1010904</v>
      </c>
      <c r="B265" s="113" t="s">
        <v>424</v>
      </c>
      <c r="C265" s="38"/>
    </row>
    <row r="266" spans="1:3" ht="16.5" customHeight="1" hidden="1">
      <c r="A266" s="72">
        <v>1010905</v>
      </c>
      <c r="B266" s="113" t="s">
        <v>425</v>
      </c>
      <c r="C266" s="115"/>
    </row>
    <row r="267" spans="1:3" ht="16.5" customHeight="1" hidden="1">
      <c r="A267" s="72">
        <v>1010906</v>
      </c>
      <c r="B267" s="113" t="s">
        <v>426</v>
      </c>
      <c r="C267" s="115"/>
    </row>
    <row r="268" spans="1:3" ht="16.5" customHeight="1" hidden="1">
      <c r="A268" s="72">
        <v>1010919</v>
      </c>
      <c r="B268" s="113" t="s">
        <v>427</v>
      </c>
      <c r="C268" s="115"/>
    </row>
    <row r="269" spans="1:3" ht="16.5" customHeight="1" hidden="1">
      <c r="A269" s="72">
        <v>1010920</v>
      </c>
      <c r="B269" s="113" t="s">
        <v>428</v>
      </c>
      <c r="C269" s="115"/>
    </row>
    <row r="270" spans="1:3" ht="16.5" customHeight="1" hidden="1">
      <c r="A270" s="72">
        <v>1010921</v>
      </c>
      <c r="B270" s="113" t="s">
        <v>429</v>
      </c>
      <c r="C270" s="115"/>
    </row>
    <row r="271" spans="1:3" ht="16.5" customHeight="1" hidden="1">
      <c r="A271" s="72">
        <v>1010922</v>
      </c>
      <c r="B271" s="113" t="s">
        <v>430</v>
      </c>
      <c r="C271" s="115"/>
    </row>
    <row r="272" spans="1:3" ht="13.5" customHeight="1">
      <c r="A272" s="72">
        <v>10110</v>
      </c>
      <c r="B272" s="113" t="s">
        <v>431</v>
      </c>
      <c r="C272" s="41">
        <f>SUM(C273:C280)</f>
        <v>0</v>
      </c>
    </row>
    <row r="273" spans="1:3" ht="16.5" customHeight="1">
      <c r="A273" s="72">
        <v>1011001</v>
      </c>
      <c r="B273" s="113" t="s">
        <v>432</v>
      </c>
      <c r="C273" s="38"/>
    </row>
    <row r="274" spans="1:3" ht="16.5" customHeight="1">
      <c r="A274" s="72">
        <v>1011002</v>
      </c>
      <c r="B274" s="113" t="s">
        <v>433</v>
      </c>
      <c r="C274" s="38"/>
    </row>
    <row r="275" spans="1:3" ht="16.5" customHeight="1">
      <c r="A275" s="72">
        <v>1011003</v>
      </c>
      <c r="B275" s="113" t="s">
        <v>434</v>
      </c>
      <c r="C275" s="92"/>
    </row>
    <row r="276" spans="1:3" ht="16.5" customHeight="1" hidden="1">
      <c r="A276" s="72">
        <v>1011004</v>
      </c>
      <c r="B276" s="113" t="s">
        <v>435</v>
      </c>
      <c r="C276" s="38"/>
    </row>
    <row r="277" spans="1:3" ht="16.5" customHeight="1" hidden="1">
      <c r="A277" s="72">
        <v>1011005</v>
      </c>
      <c r="B277" s="113" t="s">
        <v>436</v>
      </c>
      <c r="C277" s="38"/>
    </row>
    <row r="278" spans="1:3" ht="16.5" customHeight="1" hidden="1">
      <c r="A278" s="72">
        <v>1011006</v>
      </c>
      <c r="B278" s="113" t="s">
        <v>437</v>
      </c>
      <c r="C278" s="38"/>
    </row>
    <row r="279" spans="1:3" ht="16.5" customHeight="1" hidden="1">
      <c r="A279" s="72">
        <v>1011019</v>
      </c>
      <c r="B279" s="113" t="s">
        <v>438</v>
      </c>
      <c r="C279" s="38"/>
    </row>
    <row r="280" spans="1:3" ht="16.5" customHeight="1" hidden="1">
      <c r="A280" s="72">
        <v>1011020</v>
      </c>
      <c r="B280" s="113" t="s">
        <v>439</v>
      </c>
      <c r="C280" s="38"/>
    </row>
    <row r="281" spans="1:3" ht="18.75" customHeight="1">
      <c r="A281" s="72">
        <v>10111</v>
      </c>
      <c r="B281" s="113" t="s">
        <v>440</v>
      </c>
      <c r="C281" s="41">
        <f>SUM(C282,C285:C286)</f>
        <v>3</v>
      </c>
    </row>
    <row r="282" spans="1:3" ht="16.5" customHeight="1" hidden="1">
      <c r="A282" s="72">
        <v>1011101</v>
      </c>
      <c r="B282" s="113" t="s">
        <v>441</v>
      </c>
      <c r="C282" s="41">
        <f>SUM(C283:C284)</f>
        <v>0</v>
      </c>
    </row>
    <row r="283" spans="1:3" ht="16.5" customHeight="1" hidden="1">
      <c r="A283" s="72">
        <v>101110101</v>
      </c>
      <c r="B283" s="114" t="s">
        <v>442</v>
      </c>
      <c r="C283" s="38">
        <v>0</v>
      </c>
    </row>
    <row r="284" spans="1:3" ht="16.5" customHeight="1" hidden="1">
      <c r="A284" s="72">
        <v>101110109</v>
      </c>
      <c r="B284" s="114" t="s">
        <v>443</v>
      </c>
      <c r="C284" s="38">
        <v>0</v>
      </c>
    </row>
    <row r="285" spans="1:3" ht="16.5" customHeight="1">
      <c r="A285" s="72">
        <v>1011119</v>
      </c>
      <c r="B285" s="113" t="s">
        <v>444</v>
      </c>
      <c r="C285" s="92">
        <v>3</v>
      </c>
    </row>
    <row r="286" spans="1:3" ht="16.5" customHeight="1">
      <c r="A286" s="72">
        <v>1011120</v>
      </c>
      <c r="B286" s="113" t="s">
        <v>445</v>
      </c>
      <c r="C286" s="38">
        <v>0</v>
      </c>
    </row>
    <row r="287" spans="1:3" ht="16.5" customHeight="1">
      <c r="A287" s="72">
        <v>10112</v>
      </c>
      <c r="B287" s="113" t="s">
        <v>446</v>
      </c>
      <c r="C287" s="41">
        <f>SUM(C288:C295)</f>
        <v>0</v>
      </c>
    </row>
    <row r="288" spans="1:3" ht="16.5" customHeight="1">
      <c r="A288" s="72">
        <v>1011201</v>
      </c>
      <c r="B288" s="113" t="s">
        <v>447</v>
      </c>
      <c r="C288" s="38"/>
    </row>
    <row r="289" spans="1:3" ht="16.5" customHeight="1">
      <c r="A289" s="72">
        <v>1011202</v>
      </c>
      <c r="B289" s="113" t="s">
        <v>448</v>
      </c>
      <c r="C289" s="38"/>
    </row>
    <row r="290" spans="1:3" ht="15" customHeight="1">
      <c r="A290" s="72">
        <v>1011203</v>
      </c>
      <c r="B290" s="113" t="s">
        <v>449</v>
      </c>
      <c r="C290" s="92"/>
    </row>
    <row r="291" spans="1:3" ht="16.5" customHeight="1" hidden="1">
      <c r="A291" s="72">
        <v>1011204</v>
      </c>
      <c r="B291" s="113" t="s">
        <v>450</v>
      </c>
      <c r="C291" s="38"/>
    </row>
    <row r="292" spans="1:3" ht="16.5" customHeight="1" hidden="1">
      <c r="A292" s="72">
        <v>1011205</v>
      </c>
      <c r="B292" s="113" t="s">
        <v>451</v>
      </c>
      <c r="C292" s="38"/>
    </row>
    <row r="293" spans="1:3" ht="16.5" customHeight="1" hidden="1">
      <c r="A293" s="72">
        <v>1011206</v>
      </c>
      <c r="B293" s="113" t="s">
        <v>452</v>
      </c>
      <c r="C293" s="38"/>
    </row>
    <row r="294" spans="1:3" ht="16.5" customHeight="1" hidden="1">
      <c r="A294" s="72">
        <v>1011219</v>
      </c>
      <c r="B294" s="113" t="s">
        <v>453</v>
      </c>
      <c r="C294" s="38"/>
    </row>
    <row r="295" spans="1:3" ht="16.5" customHeight="1" hidden="1">
      <c r="A295" s="72">
        <v>1011220</v>
      </c>
      <c r="B295" s="113" t="s">
        <v>454</v>
      </c>
      <c r="C295" s="38"/>
    </row>
    <row r="296" spans="1:3" ht="16.5" customHeight="1">
      <c r="A296" s="72">
        <v>10113</v>
      </c>
      <c r="B296" s="113" t="s">
        <v>455</v>
      </c>
      <c r="C296" s="41">
        <f>SUM(C297:C304)</f>
        <v>1</v>
      </c>
    </row>
    <row r="297" spans="1:3" ht="16.5" customHeight="1">
      <c r="A297" s="72">
        <v>1011301</v>
      </c>
      <c r="B297" s="113" t="s">
        <v>456</v>
      </c>
      <c r="C297" s="38"/>
    </row>
    <row r="298" spans="1:3" ht="16.5" customHeight="1">
      <c r="A298" s="72">
        <v>1011302</v>
      </c>
      <c r="B298" s="113" t="s">
        <v>457</v>
      </c>
      <c r="C298" s="38"/>
    </row>
    <row r="299" spans="1:3" ht="16.5" customHeight="1">
      <c r="A299" s="72">
        <v>1011303</v>
      </c>
      <c r="B299" s="113" t="s">
        <v>458</v>
      </c>
      <c r="C299" s="92">
        <v>1</v>
      </c>
    </row>
    <row r="300" spans="1:3" ht="16.5" customHeight="1" hidden="1">
      <c r="A300" s="72">
        <v>1011304</v>
      </c>
      <c r="B300" s="113" t="s">
        <v>459</v>
      </c>
      <c r="C300" s="38"/>
    </row>
    <row r="301" spans="1:3" ht="16.5" customHeight="1" hidden="1">
      <c r="A301" s="72">
        <v>1011305</v>
      </c>
      <c r="B301" s="113" t="s">
        <v>460</v>
      </c>
      <c r="C301" s="38"/>
    </row>
    <row r="302" spans="1:3" ht="16.5" customHeight="1" hidden="1">
      <c r="A302" s="72">
        <v>1011306</v>
      </c>
      <c r="B302" s="113" t="s">
        <v>461</v>
      </c>
      <c r="C302" s="38"/>
    </row>
    <row r="303" spans="1:3" ht="16.5" customHeight="1" hidden="1">
      <c r="A303" s="72">
        <v>1011319</v>
      </c>
      <c r="B303" s="113" t="s">
        <v>462</v>
      </c>
      <c r="C303" s="38"/>
    </row>
    <row r="304" spans="1:3" ht="16.5" customHeight="1" hidden="1">
      <c r="A304" s="72">
        <v>1011320</v>
      </c>
      <c r="B304" s="113" t="s">
        <v>463</v>
      </c>
      <c r="C304" s="38"/>
    </row>
    <row r="305" spans="1:3" ht="16.5" customHeight="1">
      <c r="A305" s="72">
        <v>10114</v>
      </c>
      <c r="B305" s="113" t="s">
        <v>464</v>
      </c>
      <c r="C305" s="41">
        <f>SUM(C306:C307)</f>
        <v>0</v>
      </c>
    </row>
    <row r="306" spans="1:3" ht="16.5" customHeight="1">
      <c r="A306" s="72">
        <v>1011401</v>
      </c>
      <c r="B306" s="113" t="s">
        <v>465</v>
      </c>
      <c r="C306" s="92"/>
    </row>
    <row r="307" spans="1:3" ht="15" customHeight="1">
      <c r="A307" s="72">
        <v>1011420</v>
      </c>
      <c r="B307" s="113" t="s">
        <v>466</v>
      </c>
      <c r="C307" s="38">
        <v>0</v>
      </c>
    </row>
    <row r="308" spans="1:3" ht="16.5" customHeight="1" hidden="1">
      <c r="A308" s="72">
        <v>10115</v>
      </c>
      <c r="B308" s="113" t="s">
        <v>467</v>
      </c>
      <c r="C308" s="41">
        <f>SUM(C309:C310)</f>
        <v>0</v>
      </c>
    </row>
    <row r="309" spans="1:3" ht="16.5" customHeight="1" hidden="1">
      <c r="A309" s="72">
        <v>1011501</v>
      </c>
      <c r="B309" s="113" t="s">
        <v>468</v>
      </c>
      <c r="C309" s="38">
        <v>0</v>
      </c>
    </row>
    <row r="310" spans="1:3" ht="16.5" customHeight="1" hidden="1">
      <c r="A310" s="72">
        <v>1011520</v>
      </c>
      <c r="B310" s="113" t="s">
        <v>469</v>
      </c>
      <c r="C310" s="38">
        <v>0</v>
      </c>
    </row>
    <row r="311" spans="1:3" ht="16.5" customHeight="1" hidden="1">
      <c r="A311" s="72">
        <v>10116</v>
      </c>
      <c r="B311" s="113" t="s">
        <v>470</v>
      </c>
      <c r="C311" s="41">
        <f>SUM(C312:C313)</f>
        <v>0</v>
      </c>
    </row>
    <row r="312" spans="1:3" ht="16.5" customHeight="1" hidden="1">
      <c r="A312" s="72">
        <v>1011601</v>
      </c>
      <c r="B312" s="113" t="s">
        <v>471</v>
      </c>
      <c r="C312" s="38">
        <v>0</v>
      </c>
    </row>
    <row r="313" spans="1:3" ht="16.5" customHeight="1" hidden="1">
      <c r="A313" s="72">
        <v>1011620</v>
      </c>
      <c r="B313" s="113" t="s">
        <v>472</v>
      </c>
      <c r="C313" s="38">
        <v>0</v>
      </c>
    </row>
    <row r="314" spans="1:3" ht="16.5" customHeight="1" hidden="1">
      <c r="A314" s="72">
        <v>10117</v>
      </c>
      <c r="B314" s="113" t="s">
        <v>473</v>
      </c>
      <c r="C314" s="41">
        <f>SUM(C315,C318:C319,C323:C325)</f>
        <v>0</v>
      </c>
    </row>
    <row r="315" spans="1:3" ht="16.5" customHeight="1" hidden="1">
      <c r="A315" s="72">
        <v>1011701</v>
      </c>
      <c r="B315" s="113" t="s">
        <v>474</v>
      </c>
      <c r="C315" s="41">
        <f>SUM(C316:C317)</f>
        <v>0</v>
      </c>
    </row>
    <row r="316" spans="1:3" ht="16.5" customHeight="1" hidden="1">
      <c r="A316" s="72">
        <v>101170101</v>
      </c>
      <c r="B316" s="114" t="s">
        <v>475</v>
      </c>
      <c r="C316" s="115">
        <v>0</v>
      </c>
    </row>
    <row r="317" spans="1:3" ht="16.5" customHeight="1" hidden="1">
      <c r="A317" s="72">
        <v>101170102</v>
      </c>
      <c r="B317" s="114" t="s">
        <v>476</v>
      </c>
      <c r="C317" s="115">
        <v>0</v>
      </c>
    </row>
    <row r="318" spans="1:3" ht="16.5" customHeight="1" hidden="1">
      <c r="A318" s="72">
        <v>1011702</v>
      </c>
      <c r="B318" s="113" t="s">
        <v>477</v>
      </c>
      <c r="C318" s="115">
        <v>0</v>
      </c>
    </row>
    <row r="319" spans="1:3" ht="16.5" customHeight="1" hidden="1">
      <c r="A319" s="72">
        <v>1011703</v>
      </c>
      <c r="B319" s="113" t="s">
        <v>478</v>
      </c>
      <c r="C319" s="41">
        <f>SUM(C320:C322)</f>
        <v>0</v>
      </c>
    </row>
    <row r="320" spans="1:3" ht="16.5" customHeight="1" hidden="1">
      <c r="A320" s="72">
        <v>101170301</v>
      </c>
      <c r="B320" s="114" t="s">
        <v>479</v>
      </c>
      <c r="C320" s="115">
        <v>0</v>
      </c>
    </row>
    <row r="321" spans="1:3" ht="16.5" customHeight="1" hidden="1">
      <c r="A321" s="72">
        <v>101170302</v>
      </c>
      <c r="B321" s="114" t="s">
        <v>480</v>
      </c>
      <c r="C321" s="115">
        <v>0</v>
      </c>
    </row>
    <row r="322" spans="1:3" ht="16.5" customHeight="1" hidden="1">
      <c r="A322" s="72">
        <v>101170303</v>
      </c>
      <c r="B322" s="114" t="s">
        <v>481</v>
      </c>
      <c r="C322" s="115">
        <v>0</v>
      </c>
    </row>
    <row r="323" spans="1:3" ht="16.5" customHeight="1" hidden="1">
      <c r="A323" s="72">
        <v>1011720</v>
      </c>
      <c r="B323" s="113" t="s">
        <v>482</v>
      </c>
      <c r="C323" s="115">
        <v>0</v>
      </c>
    </row>
    <row r="324" spans="1:3" ht="16.5" customHeight="1" hidden="1">
      <c r="A324" s="72">
        <v>1011721</v>
      </c>
      <c r="B324" s="113" t="s">
        <v>483</v>
      </c>
      <c r="C324" s="115">
        <v>0</v>
      </c>
    </row>
    <row r="325" spans="1:3" ht="16.5" customHeight="1" hidden="1">
      <c r="A325" s="72">
        <v>1011722</v>
      </c>
      <c r="B325" s="113" t="s">
        <v>484</v>
      </c>
      <c r="C325" s="115">
        <v>0</v>
      </c>
    </row>
    <row r="326" spans="1:3" ht="16.5" customHeight="1">
      <c r="A326" s="72">
        <v>10118</v>
      </c>
      <c r="B326" s="113" t="s">
        <v>485</v>
      </c>
      <c r="C326" s="41">
        <f>SUM(C327:C328)</f>
        <v>0</v>
      </c>
    </row>
    <row r="327" spans="1:3" ht="16.5" customHeight="1">
      <c r="A327" s="72">
        <v>1011801</v>
      </c>
      <c r="B327" s="113" t="s">
        <v>486</v>
      </c>
      <c r="C327" s="38"/>
    </row>
    <row r="328" spans="1:3" ht="16.5" customHeight="1">
      <c r="A328" s="72">
        <v>1011820</v>
      </c>
      <c r="B328" s="113" t="s">
        <v>487</v>
      </c>
      <c r="C328" s="38">
        <v>0</v>
      </c>
    </row>
    <row r="329" spans="1:3" ht="16.5" customHeight="1">
      <c r="A329" s="72">
        <v>10119</v>
      </c>
      <c r="B329" s="113" t="s">
        <v>488</v>
      </c>
      <c r="C329" s="41">
        <f>SUM(C330:C331)</f>
        <v>0</v>
      </c>
    </row>
    <row r="330" spans="1:3" ht="16.5" customHeight="1">
      <c r="A330" s="72">
        <v>1011901</v>
      </c>
      <c r="B330" s="113" t="s">
        <v>489</v>
      </c>
      <c r="C330" s="38"/>
    </row>
    <row r="331" spans="1:3" ht="16.5" customHeight="1">
      <c r="A331" s="72">
        <v>1011920</v>
      </c>
      <c r="B331" s="113" t="s">
        <v>490</v>
      </c>
      <c r="C331" s="38"/>
    </row>
    <row r="332" spans="1:3" ht="16.5" customHeight="1" hidden="1">
      <c r="A332" s="72">
        <v>10120</v>
      </c>
      <c r="B332" s="113" t="s">
        <v>491</v>
      </c>
      <c r="C332" s="41">
        <f>SUM(C333:C334)</f>
        <v>0</v>
      </c>
    </row>
    <row r="333" spans="1:3" ht="16.5" customHeight="1" hidden="1">
      <c r="A333" s="72">
        <v>1012001</v>
      </c>
      <c r="B333" s="113" t="s">
        <v>492</v>
      </c>
      <c r="C333" s="38">
        <v>0</v>
      </c>
    </row>
    <row r="334" spans="1:3" ht="16.5" customHeight="1" hidden="1">
      <c r="A334" s="72">
        <v>1012020</v>
      </c>
      <c r="B334" s="113" t="s">
        <v>493</v>
      </c>
      <c r="C334" s="38">
        <v>0</v>
      </c>
    </row>
    <row r="335" spans="1:3" ht="16.5" customHeight="1">
      <c r="A335" s="72">
        <v>10121</v>
      </c>
      <c r="B335" s="113" t="s">
        <v>494</v>
      </c>
      <c r="C335" s="41">
        <f>SUM(C336)</f>
        <v>0</v>
      </c>
    </row>
    <row r="336" spans="1:3" ht="16.5" customHeight="1">
      <c r="A336" s="72">
        <v>1012101</v>
      </c>
      <c r="B336" s="113" t="s">
        <v>495</v>
      </c>
      <c r="C336" s="122"/>
    </row>
    <row r="337" spans="1:3" ht="16.5" customHeight="1">
      <c r="A337" s="72">
        <v>10199</v>
      </c>
      <c r="B337" s="113" t="s">
        <v>496</v>
      </c>
      <c r="C337" s="38">
        <v>0</v>
      </c>
    </row>
    <row r="338" spans="1:3" ht="16.5" customHeight="1">
      <c r="A338" s="72">
        <v>103</v>
      </c>
      <c r="B338" s="113" t="s">
        <v>497</v>
      </c>
      <c r="C338" s="41">
        <f>C339</f>
        <v>2</v>
      </c>
    </row>
    <row r="339" spans="1:3" ht="16.5" customHeight="1">
      <c r="A339" s="72">
        <v>10302</v>
      </c>
      <c r="B339" s="113" t="s">
        <v>498</v>
      </c>
      <c r="C339" s="41">
        <f>SUM(C340,C343,C346,C350:C355,C359)</f>
        <v>2</v>
      </c>
    </row>
    <row r="340" spans="1:3" ht="15" customHeight="1" hidden="1">
      <c r="A340" s="72">
        <v>1030201</v>
      </c>
      <c r="B340" s="113" t="s">
        <v>499</v>
      </c>
      <c r="C340" s="41">
        <f>SUM(C341:C342)</f>
        <v>0</v>
      </c>
    </row>
    <row r="341" spans="1:3" ht="3" customHeight="1" hidden="1">
      <c r="A341" s="72">
        <v>103020101</v>
      </c>
      <c r="B341" s="114" t="s">
        <v>500</v>
      </c>
      <c r="C341" s="38"/>
    </row>
    <row r="342" spans="1:3" ht="16.5" customHeight="1" hidden="1">
      <c r="A342" s="72">
        <v>103020102</v>
      </c>
      <c r="B342" s="114" t="s">
        <v>501</v>
      </c>
      <c r="C342" s="38"/>
    </row>
    <row r="343" spans="1:3" ht="16.5" customHeight="1" hidden="1">
      <c r="A343" s="72">
        <v>1030202</v>
      </c>
      <c r="B343" s="113" t="s">
        <v>502</v>
      </c>
      <c r="C343" s="41"/>
    </row>
    <row r="344" spans="1:3" ht="16.5" customHeight="1" hidden="1">
      <c r="A344" s="72">
        <v>103020201</v>
      </c>
      <c r="B344" s="114" t="s">
        <v>503</v>
      </c>
      <c r="C344" s="38"/>
    </row>
    <row r="345" spans="1:3" ht="16.5" customHeight="1" hidden="1">
      <c r="A345" s="72">
        <v>103020299</v>
      </c>
      <c r="B345" s="114" t="s">
        <v>504</v>
      </c>
      <c r="C345" s="38"/>
    </row>
    <row r="346" spans="1:3" ht="16.5" customHeight="1">
      <c r="A346" s="72">
        <v>1030203</v>
      </c>
      <c r="B346" s="113" t="s">
        <v>505</v>
      </c>
      <c r="C346" s="41">
        <f>SUM(C347:C349)</f>
        <v>2</v>
      </c>
    </row>
    <row r="347" spans="1:3" ht="15" customHeight="1">
      <c r="A347" s="72">
        <v>103020301</v>
      </c>
      <c r="B347" s="114" t="s">
        <v>506</v>
      </c>
      <c r="C347" s="92">
        <v>2</v>
      </c>
    </row>
    <row r="348" spans="1:3" ht="16.5" customHeight="1" hidden="1">
      <c r="A348" s="72">
        <v>103020302</v>
      </c>
      <c r="B348" s="114" t="s">
        <v>507</v>
      </c>
      <c r="C348" s="38">
        <v>0</v>
      </c>
    </row>
    <row r="349" spans="1:3" ht="17.25" customHeight="1" hidden="1">
      <c r="A349" s="72">
        <v>103020303</v>
      </c>
      <c r="B349" s="114" t="s">
        <v>508</v>
      </c>
      <c r="C349" s="38">
        <v>0</v>
      </c>
    </row>
    <row r="350" spans="1:3" ht="16.5" customHeight="1" hidden="1">
      <c r="A350" s="72">
        <v>1030205</v>
      </c>
      <c r="B350" s="113" t="s">
        <v>509</v>
      </c>
      <c r="C350" s="38">
        <v>0</v>
      </c>
    </row>
    <row r="351" spans="1:3" ht="17.25" customHeight="1" hidden="1">
      <c r="A351" s="72">
        <v>1030210</v>
      </c>
      <c r="B351" s="113" t="s">
        <v>510</v>
      </c>
      <c r="C351" s="38">
        <v>0</v>
      </c>
    </row>
    <row r="352" spans="1:3" ht="17.25" customHeight="1" hidden="1">
      <c r="A352" s="72">
        <v>1030211</v>
      </c>
      <c r="B352" s="113" t="s">
        <v>511</v>
      </c>
      <c r="C352" s="38">
        <v>0</v>
      </c>
    </row>
    <row r="353" spans="1:3" ht="17.25" customHeight="1" hidden="1">
      <c r="A353" s="72">
        <v>1030212</v>
      </c>
      <c r="B353" s="113" t="s">
        <v>512</v>
      </c>
      <c r="C353" s="38">
        <v>0</v>
      </c>
    </row>
    <row r="354" spans="1:3" ht="17.25" customHeight="1" hidden="1">
      <c r="A354" s="72">
        <v>1030213</v>
      </c>
      <c r="B354" s="113" t="s">
        <v>513</v>
      </c>
      <c r="C354" s="38">
        <v>0</v>
      </c>
    </row>
    <row r="355" spans="1:3" ht="16.5" customHeight="1" hidden="1">
      <c r="A355" s="72">
        <v>1030215</v>
      </c>
      <c r="B355" s="113" t="s">
        <v>514</v>
      </c>
      <c r="C355" s="41">
        <f>C356+C357+C358</f>
        <v>0</v>
      </c>
    </row>
    <row r="356" spans="1:3" ht="16.5" customHeight="1" hidden="1">
      <c r="A356" s="72">
        <v>103021501</v>
      </c>
      <c r="B356" s="114" t="s">
        <v>515</v>
      </c>
      <c r="C356" s="38">
        <v>0</v>
      </c>
    </row>
    <row r="357" spans="1:3" ht="16.5" customHeight="1" hidden="1">
      <c r="A357" s="72">
        <v>103021502</v>
      </c>
      <c r="B357" s="114" t="s">
        <v>516</v>
      </c>
      <c r="C357" s="38">
        <v>0</v>
      </c>
    </row>
    <row r="358" spans="1:3" ht="16.5" customHeight="1" hidden="1">
      <c r="A358" s="72">
        <v>103021503</v>
      </c>
      <c r="B358" s="114" t="s">
        <v>517</v>
      </c>
      <c r="C358" s="38">
        <v>0</v>
      </c>
    </row>
    <row r="359" spans="1:3" ht="17.25" customHeight="1" hidden="1">
      <c r="A359" s="72">
        <v>1030299</v>
      </c>
      <c r="B359" s="113" t="s">
        <v>518</v>
      </c>
      <c r="C359" s="41">
        <f>C360+C361</f>
        <v>0</v>
      </c>
    </row>
    <row r="360" spans="1:3" ht="16.5" customHeight="1" hidden="1">
      <c r="A360" s="72">
        <v>103029901</v>
      </c>
      <c r="B360" s="114" t="s">
        <v>519</v>
      </c>
      <c r="C360" s="89"/>
    </row>
    <row r="361" spans="1:3" ht="16.5" customHeight="1" hidden="1">
      <c r="A361" s="72">
        <v>103029999</v>
      </c>
      <c r="B361" s="114" t="s">
        <v>520</v>
      </c>
      <c r="C361" s="38">
        <v>0</v>
      </c>
    </row>
  </sheetData>
  <sheetProtection/>
  <mergeCells count="1">
    <mergeCell ref="A1:C1"/>
  </mergeCells>
  <printOptions horizontalCentered="1"/>
  <pageMargins left="0.55" right="0.55" top="0.47" bottom="0.59" header="0.24" footer="0.35"/>
  <pageSetup horizontalDpi="600" verticalDpi="600"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7"/>
  <sheetViews>
    <sheetView workbookViewId="0" topLeftCell="A28">
      <selection activeCell="F7" sqref="F7"/>
    </sheetView>
  </sheetViews>
  <sheetFormatPr defaultColWidth="9.125" defaultRowHeight="14.25"/>
  <cols>
    <col min="1" max="1" width="10.125" style="0" customWidth="1"/>
    <col min="2" max="2" width="46.875" style="0" customWidth="1"/>
    <col min="3" max="3" width="38.50390625" style="0" customWidth="1"/>
  </cols>
  <sheetData>
    <row r="1" spans="1:3" ht="33.75" customHeight="1">
      <c r="A1" s="81" t="s">
        <v>521</v>
      </c>
      <c r="B1" s="81"/>
      <c r="C1" s="81"/>
    </row>
    <row r="2" spans="1:3" ht="16.5" customHeight="1">
      <c r="A2" s="45" t="s">
        <v>522</v>
      </c>
      <c r="B2" s="45"/>
      <c r="C2" s="45"/>
    </row>
    <row r="3" spans="1:3" ht="16.5" customHeight="1">
      <c r="A3" s="45" t="s">
        <v>1</v>
      </c>
      <c r="B3" s="45"/>
      <c r="C3" s="45"/>
    </row>
    <row r="4" spans="1:3" ht="16.5" customHeight="1">
      <c r="A4" s="47" t="s">
        <v>176</v>
      </c>
      <c r="B4" s="47" t="s">
        <v>177</v>
      </c>
      <c r="C4" s="98" t="s">
        <v>178</v>
      </c>
    </row>
    <row r="5" spans="1:3" ht="16.5" customHeight="1">
      <c r="A5" s="47"/>
      <c r="B5" s="50" t="s">
        <v>523</v>
      </c>
      <c r="C5" s="99">
        <f>SUM(C6,C15,C18,C21,C24,C29,C47,C56,C59,C66,C76,C79,C82,C85)</f>
        <v>1316</v>
      </c>
    </row>
    <row r="6" spans="1:3" ht="16.5" customHeight="1">
      <c r="A6" s="72">
        <v>201</v>
      </c>
      <c r="B6" s="44" t="s">
        <v>524</v>
      </c>
      <c r="C6" s="100">
        <v>256</v>
      </c>
    </row>
    <row r="7" spans="1:3" ht="16.5" customHeight="1">
      <c r="A7" s="72">
        <v>20103</v>
      </c>
      <c r="B7" s="44" t="s">
        <v>525</v>
      </c>
      <c r="C7" s="100">
        <v>208</v>
      </c>
    </row>
    <row r="8" spans="1:3" ht="16.5" customHeight="1">
      <c r="A8" s="72">
        <v>2010301</v>
      </c>
      <c r="B8" s="101" t="s">
        <v>526</v>
      </c>
      <c r="C8" s="102">
        <v>208</v>
      </c>
    </row>
    <row r="9" spans="1:3" ht="16.5" customHeight="1">
      <c r="A9" s="72">
        <v>20105</v>
      </c>
      <c r="B9" s="44" t="s">
        <v>527</v>
      </c>
      <c r="C9" s="100">
        <f>SUM(C10:C10)</f>
        <v>48</v>
      </c>
    </row>
    <row r="10" spans="1:3" ht="16.5" customHeight="1">
      <c r="A10" s="72">
        <v>2010501</v>
      </c>
      <c r="B10" s="101" t="s">
        <v>526</v>
      </c>
      <c r="C10" s="102">
        <v>48</v>
      </c>
    </row>
    <row r="11" spans="1:3" ht="16.5" customHeight="1">
      <c r="A11" s="72">
        <v>20106</v>
      </c>
      <c r="B11" s="44" t="s">
        <v>528</v>
      </c>
      <c r="C11" s="100">
        <f>SUM(C12:C12)</f>
        <v>0</v>
      </c>
    </row>
    <row r="12" spans="1:3" ht="16.5" customHeight="1">
      <c r="A12" s="72">
        <v>2010601</v>
      </c>
      <c r="B12" s="101" t="s">
        <v>526</v>
      </c>
      <c r="C12" s="102"/>
    </row>
    <row r="13" spans="1:3" ht="16.5" customHeight="1">
      <c r="A13" s="72">
        <v>20131</v>
      </c>
      <c r="B13" s="44" t="s">
        <v>529</v>
      </c>
      <c r="C13" s="100">
        <f>SUM(C14:C14)</f>
        <v>0</v>
      </c>
    </row>
    <row r="14" spans="1:3" ht="16.5" customHeight="1">
      <c r="A14" s="72">
        <v>2013101</v>
      </c>
      <c r="B14" s="101" t="s">
        <v>526</v>
      </c>
      <c r="C14" s="103"/>
    </row>
    <row r="15" spans="1:3" ht="16.5" customHeight="1">
      <c r="A15" s="72">
        <v>204</v>
      </c>
      <c r="B15" s="44" t="s">
        <v>530</v>
      </c>
      <c r="C15" s="100">
        <f>SUM(C16)</f>
        <v>3</v>
      </c>
    </row>
    <row r="16" spans="1:3" ht="16.5" customHeight="1">
      <c r="A16" s="72">
        <v>20499</v>
      </c>
      <c r="B16" s="44" t="s">
        <v>531</v>
      </c>
      <c r="C16" s="100">
        <f>SUM(C17)</f>
        <v>3</v>
      </c>
    </row>
    <row r="17" spans="1:3" ht="16.5" customHeight="1">
      <c r="A17" s="72">
        <v>2049901</v>
      </c>
      <c r="B17" s="101" t="s">
        <v>532</v>
      </c>
      <c r="C17" s="102">
        <v>3</v>
      </c>
    </row>
    <row r="18" spans="1:3" ht="16.5" customHeight="1">
      <c r="A18" s="72">
        <v>205</v>
      </c>
      <c r="B18" s="44" t="s">
        <v>533</v>
      </c>
      <c r="C18" s="100">
        <f>SUM(C19)</f>
        <v>8</v>
      </c>
    </row>
    <row r="19" spans="1:3" ht="16.5" customHeight="1">
      <c r="A19" s="72">
        <v>20502</v>
      </c>
      <c r="B19" s="44" t="s">
        <v>534</v>
      </c>
      <c r="C19" s="100">
        <f>SUM(C20:C20)</f>
        <v>8</v>
      </c>
    </row>
    <row r="20" spans="1:3" ht="16.5" customHeight="1">
      <c r="A20" s="72">
        <v>2050299</v>
      </c>
      <c r="B20" s="101" t="s">
        <v>535</v>
      </c>
      <c r="C20" s="102">
        <v>8</v>
      </c>
    </row>
    <row r="21" spans="1:3" ht="16.5" customHeight="1">
      <c r="A21" s="72">
        <v>206</v>
      </c>
      <c r="B21" s="44" t="s">
        <v>536</v>
      </c>
      <c r="C21" s="100">
        <f>SUM(C22)</f>
        <v>11</v>
      </c>
    </row>
    <row r="22" spans="1:3" ht="17.25" customHeight="1">
      <c r="A22" s="72">
        <v>20601</v>
      </c>
      <c r="B22" s="44" t="s">
        <v>537</v>
      </c>
      <c r="C22" s="100">
        <f>SUM(C23:C23)</f>
        <v>11</v>
      </c>
    </row>
    <row r="23" spans="1:3" ht="16.5" customHeight="1">
      <c r="A23" s="72">
        <v>2060199</v>
      </c>
      <c r="B23" s="101" t="s">
        <v>538</v>
      </c>
      <c r="C23" s="102">
        <v>11</v>
      </c>
    </row>
    <row r="24" spans="1:3" ht="16.5" customHeight="1">
      <c r="A24" s="72">
        <v>207</v>
      </c>
      <c r="B24" s="44" t="s">
        <v>539</v>
      </c>
      <c r="C24" s="100">
        <f>SUM(C25,C27)</f>
        <v>38</v>
      </c>
    </row>
    <row r="25" spans="1:3" ht="16.5" customHeight="1">
      <c r="A25" s="72">
        <v>20701</v>
      </c>
      <c r="B25" s="44" t="s">
        <v>540</v>
      </c>
      <c r="C25" s="100">
        <f>SUM(C26:C26)</f>
        <v>19</v>
      </c>
    </row>
    <row r="26" spans="1:3" ht="16.5" customHeight="1">
      <c r="A26" s="72">
        <v>2070109</v>
      </c>
      <c r="B26" s="101" t="s">
        <v>541</v>
      </c>
      <c r="C26" s="102">
        <v>19</v>
      </c>
    </row>
    <row r="27" spans="1:3" ht="16.5" customHeight="1">
      <c r="A27" s="72">
        <v>20704</v>
      </c>
      <c r="B27" s="44" t="s">
        <v>542</v>
      </c>
      <c r="C27" s="100">
        <f>SUM(C28:C28)</f>
        <v>19</v>
      </c>
    </row>
    <row r="28" spans="1:3" ht="16.5" customHeight="1">
      <c r="A28" s="72">
        <v>2070804</v>
      </c>
      <c r="B28" s="101" t="s">
        <v>543</v>
      </c>
      <c r="C28" s="102">
        <v>19</v>
      </c>
    </row>
    <row r="29" spans="1:3" ht="16.5" customHeight="1">
      <c r="A29" s="72">
        <v>208</v>
      </c>
      <c r="B29" s="44" t="s">
        <v>544</v>
      </c>
      <c r="C29" s="100">
        <f>SUM(C30,C32,C36,C39,C41,C43,C45)</f>
        <v>51</v>
      </c>
    </row>
    <row r="30" spans="1:3" ht="16.5" customHeight="1">
      <c r="A30" s="72">
        <v>20801</v>
      </c>
      <c r="B30" s="44" t="s">
        <v>545</v>
      </c>
      <c r="C30" s="100">
        <f>SUM(C31:C31)</f>
        <v>0</v>
      </c>
    </row>
    <row r="31" spans="1:3" ht="16.5" customHeight="1">
      <c r="A31" s="72">
        <v>2080106</v>
      </c>
      <c r="B31" s="101" t="s">
        <v>546</v>
      </c>
      <c r="C31" s="102"/>
    </row>
    <row r="32" spans="1:3" ht="16.5" customHeight="1">
      <c r="A32" s="72">
        <v>20805</v>
      </c>
      <c r="B32" s="44" t="s">
        <v>547</v>
      </c>
      <c r="C32" s="100">
        <f>SUM(C33:C35)</f>
        <v>45</v>
      </c>
    </row>
    <row r="33" spans="1:3" ht="16.5" customHeight="1">
      <c r="A33" s="72">
        <v>2080501</v>
      </c>
      <c r="B33" s="101" t="s">
        <v>548</v>
      </c>
      <c r="C33" s="103">
        <v>15</v>
      </c>
    </row>
    <row r="34" spans="1:3" ht="16.5" customHeight="1">
      <c r="A34" s="72">
        <v>2080502</v>
      </c>
      <c r="B34" s="101" t="s">
        <v>549</v>
      </c>
      <c r="C34" s="102"/>
    </row>
    <row r="35" spans="1:3" ht="16.5" customHeight="1">
      <c r="A35" s="72">
        <v>2080505</v>
      </c>
      <c r="B35" s="101" t="s">
        <v>550</v>
      </c>
      <c r="C35" s="102">
        <v>30</v>
      </c>
    </row>
    <row r="36" spans="1:3" ht="16.5" customHeight="1">
      <c r="A36" s="72">
        <v>20808</v>
      </c>
      <c r="B36" s="44" t="s">
        <v>551</v>
      </c>
      <c r="C36" s="100">
        <f>SUM(C37:C38)</f>
        <v>0</v>
      </c>
    </row>
    <row r="37" spans="1:3" ht="16.5" customHeight="1">
      <c r="A37" s="72">
        <v>2080803</v>
      </c>
      <c r="B37" s="101" t="s">
        <v>552</v>
      </c>
      <c r="C37" s="102"/>
    </row>
    <row r="38" spans="1:3" ht="16.5" customHeight="1">
      <c r="A38" s="72">
        <v>2080805</v>
      </c>
      <c r="B38" s="101" t="s">
        <v>553</v>
      </c>
      <c r="C38" s="102"/>
    </row>
    <row r="39" spans="1:3" ht="16.5" customHeight="1">
      <c r="A39" s="72">
        <v>20815</v>
      </c>
      <c r="B39" s="44" t="s">
        <v>554</v>
      </c>
      <c r="C39" s="100">
        <f>SUM(C40:C40)</f>
        <v>0</v>
      </c>
    </row>
    <row r="40" spans="1:3" ht="16.5" customHeight="1">
      <c r="A40" s="72">
        <v>2081599</v>
      </c>
      <c r="B40" s="101" t="s">
        <v>555</v>
      </c>
      <c r="C40" s="102"/>
    </row>
    <row r="41" spans="1:3" ht="16.5" customHeight="1">
      <c r="A41" s="72">
        <v>20820</v>
      </c>
      <c r="B41" s="44" t="s">
        <v>556</v>
      </c>
      <c r="C41" s="100">
        <f>SUM(C42:C42)</f>
        <v>6</v>
      </c>
    </row>
    <row r="42" spans="1:3" ht="16.5" customHeight="1">
      <c r="A42" s="72">
        <v>2082001</v>
      </c>
      <c r="B42" s="101" t="s">
        <v>557</v>
      </c>
      <c r="C42" s="104">
        <v>6</v>
      </c>
    </row>
    <row r="43" spans="1:3" ht="16.5" customHeight="1">
      <c r="A43" s="72">
        <v>20821</v>
      </c>
      <c r="B43" s="105" t="s">
        <v>558</v>
      </c>
      <c r="C43" s="100">
        <f>SUM(C44:C44)</f>
        <v>0</v>
      </c>
    </row>
    <row r="44" spans="1:3" ht="16.5" customHeight="1">
      <c r="A44" s="72">
        <v>2082102</v>
      </c>
      <c r="B44" s="105" t="s">
        <v>559</v>
      </c>
      <c r="C44" s="104"/>
    </row>
    <row r="45" spans="1:3" ht="16.5" customHeight="1">
      <c r="A45" s="106">
        <v>20899</v>
      </c>
      <c r="B45" s="107" t="s">
        <v>560</v>
      </c>
      <c r="C45" s="100">
        <f>C46</f>
        <v>0</v>
      </c>
    </row>
    <row r="46" spans="1:3" ht="16.5" customHeight="1">
      <c r="A46" s="106">
        <v>2089901</v>
      </c>
      <c r="B46" s="105" t="s">
        <v>561</v>
      </c>
      <c r="C46" s="102"/>
    </row>
    <row r="47" spans="1:3" ht="16.5" customHeight="1">
      <c r="A47" s="72">
        <v>210</v>
      </c>
      <c r="B47" s="44" t="s">
        <v>562</v>
      </c>
      <c r="C47" s="100">
        <f>SUM(C48,C51,C54)</f>
        <v>71</v>
      </c>
    </row>
    <row r="48" spans="1:3" ht="16.5" customHeight="1">
      <c r="A48" s="72">
        <v>21003</v>
      </c>
      <c r="B48" s="44" t="s">
        <v>563</v>
      </c>
      <c r="C48" s="100">
        <v>24</v>
      </c>
    </row>
    <row r="49" spans="1:3" ht="16.5" customHeight="1">
      <c r="A49" s="72">
        <v>2100399</v>
      </c>
      <c r="B49" s="101" t="s">
        <v>564</v>
      </c>
      <c r="C49" s="102"/>
    </row>
    <row r="50" spans="1:3" ht="16.5" customHeight="1">
      <c r="A50" s="72">
        <v>2100410</v>
      </c>
      <c r="B50" s="101" t="s">
        <v>565</v>
      </c>
      <c r="C50" s="102">
        <v>24</v>
      </c>
    </row>
    <row r="51" spans="1:3" ht="16.5" customHeight="1">
      <c r="A51" s="72">
        <v>21005</v>
      </c>
      <c r="B51" s="44" t="s">
        <v>566</v>
      </c>
      <c r="C51" s="100">
        <f>SUM(C52:C53)</f>
        <v>17</v>
      </c>
    </row>
    <row r="52" spans="1:3" ht="16.5" customHeight="1">
      <c r="A52" s="72">
        <v>2100501</v>
      </c>
      <c r="B52" s="101" t="s">
        <v>567</v>
      </c>
      <c r="C52" s="102">
        <v>12</v>
      </c>
    </row>
    <row r="53" spans="1:3" ht="16.5" customHeight="1">
      <c r="A53" s="72">
        <v>2100502</v>
      </c>
      <c r="B53" s="101" t="s">
        <v>568</v>
      </c>
      <c r="C53" s="102">
        <v>5</v>
      </c>
    </row>
    <row r="54" spans="1:3" ht="16.5" customHeight="1">
      <c r="A54" s="72">
        <v>21007</v>
      </c>
      <c r="B54" s="44" t="s">
        <v>569</v>
      </c>
      <c r="C54" s="100">
        <f>SUM(C55:C55)</f>
        <v>30</v>
      </c>
    </row>
    <row r="55" spans="1:3" ht="16.5" customHeight="1">
      <c r="A55" s="72">
        <v>2100716</v>
      </c>
      <c r="B55" s="101" t="s">
        <v>570</v>
      </c>
      <c r="C55" s="102">
        <v>30</v>
      </c>
    </row>
    <row r="56" spans="1:3" ht="16.5" customHeight="1">
      <c r="A56" s="72">
        <v>211</v>
      </c>
      <c r="B56" s="44" t="s">
        <v>571</v>
      </c>
      <c r="C56" s="100">
        <f>SUM(C57)</f>
        <v>243</v>
      </c>
    </row>
    <row r="57" spans="1:3" ht="16.5" customHeight="1">
      <c r="A57" s="72">
        <v>21103</v>
      </c>
      <c r="B57" s="44" t="s">
        <v>572</v>
      </c>
      <c r="C57" s="100">
        <f>C58</f>
        <v>243</v>
      </c>
    </row>
    <row r="58" spans="1:3" ht="16.5" customHeight="1">
      <c r="A58" s="72">
        <v>2110399</v>
      </c>
      <c r="B58" s="101" t="s">
        <v>573</v>
      </c>
      <c r="C58" s="102">
        <v>243</v>
      </c>
    </row>
    <row r="59" spans="1:3" ht="16.5" customHeight="1">
      <c r="A59" s="72">
        <v>212</v>
      </c>
      <c r="B59" s="44" t="s">
        <v>574</v>
      </c>
      <c r="C59" s="100">
        <v>167</v>
      </c>
    </row>
    <row r="60" spans="1:3" ht="16.5" customHeight="1">
      <c r="A60" s="72">
        <v>21201</v>
      </c>
      <c r="B60" s="44" t="s">
        <v>575</v>
      </c>
      <c r="C60" s="100">
        <v>53</v>
      </c>
    </row>
    <row r="61" spans="1:3" ht="16.5" customHeight="1">
      <c r="A61" s="72">
        <v>2120199</v>
      </c>
      <c r="B61" s="44" t="s">
        <v>576</v>
      </c>
      <c r="C61" s="102">
        <v>53</v>
      </c>
    </row>
    <row r="62" spans="1:3" ht="16.5" customHeight="1">
      <c r="A62" s="72">
        <v>21203</v>
      </c>
      <c r="B62" s="44" t="s">
        <v>577</v>
      </c>
      <c r="C62" s="100">
        <f>SUM(C63:C63)</f>
        <v>89</v>
      </c>
    </row>
    <row r="63" spans="1:3" ht="16.5" customHeight="1">
      <c r="A63" s="72">
        <v>2120399</v>
      </c>
      <c r="B63" s="101" t="s">
        <v>578</v>
      </c>
      <c r="C63" s="102">
        <v>89</v>
      </c>
    </row>
    <row r="64" spans="1:3" ht="16.5" customHeight="1">
      <c r="A64" s="72">
        <v>21205</v>
      </c>
      <c r="B64" s="44" t="s">
        <v>579</v>
      </c>
      <c r="C64" s="100">
        <f>SUM(C65)</f>
        <v>25</v>
      </c>
    </row>
    <row r="65" spans="1:3" ht="16.5" customHeight="1">
      <c r="A65" s="72">
        <v>2120501</v>
      </c>
      <c r="B65" s="101" t="s">
        <v>580</v>
      </c>
      <c r="C65" s="102">
        <v>25</v>
      </c>
    </row>
    <row r="66" spans="1:3" ht="16.5" customHeight="1">
      <c r="A66" s="72">
        <v>213</v>
      </c>
      <c r="B66" s="44" t="s">
        <v>581</v>
      </c>
      <c r="C66" s="100">
        <v>445</v>
      </c>
    </row>
    <row r="67" spans="1:3" ht="16.5" customHeight="1">
      <c r="A67" s="72">
        <v>21301</v>
      </c>
      <c r="B67" s="44" t="s">
        <v>582</v>
      </c>
      <c r="C67" s="100">
        <f>SUM(C68:C68)</f>
        <v>100</v>
      </c>
    </row>
    <row r="68" spans="1:3" ht="17.25" customHeight="1">
      <c r="A68" s="72">
        <v>2130199</v>
      </c>
      <c r="B68" s="101" t="s">
        <v>583</v>
      </c>
      <c r="C68" s="102">
        <v>100</v>
      </c>
    </row>
    <row r="69" spans="1:3" ht="17.25" customHeight="1">
      <c r="A69" s="72">
        <v>21302</v>
      </c>
      <c r="B69" s="44" t="s">
        <v>584</v>
      </c>
      <c r="C69" s="100">
        <f>SUM(C70:C70)</f>
        <v>137</v>
      </c>
    </row>
    <row r="70" spans="1:3" ht="16.5" customHeight="1">
      <c r="A70" s="72">
        <v>2130299</v>
      </c>
      <c r="B70" s="101" t="s">
        <v>585</v>
      </c>
      <c r="C70" s="102">
        <v>137</v>
      </c>
    </row>
    <row r="71" spans="1:3" ht="16.5" customHeight="1">
      <c r="A71" s="72">
        <v>21303</v>
      </c>
      <c r="B71" s="44" t="s">
        <v>586</v>
      </c>
      <c r="C71" s="100">
        <f>SUM(C72:C72)</f>
        <v>0</v>
      </c>
    </row>
    <row r="72" spans="1:3" ht="16.5" customHeight="1">
      <c r="A72" s="72">
        <v>2130316</v>
      </c>
      <c r="B72" s="101" t="s">
        <v>587</v>
      </c>
      <c r="C72" s="102"/>
    </row>
    <row r="73" spans="1:3" ht="16.5" customHeight="1">
      <c r="A73" s="72">
        <v>2310599</v>
      </c>
      <c r="B73" s="101" t="s">
        <v>588</v>
      </c>
      <c r="C73" s="102">
        <v>27</v>
      </c>
    </row>
    <row r="74" spans="1:3" ht="17.25" customHeight="1">
      <c r="A74" s="72">
        <v>21307</v>
      </c>
      <c r="B74" s="44" t="s">
        <v>589</v>
      </c>
      <c r="C74" s="100">
        <f>SUM(C75:C75)</f>
        <v>181</v>
      </c>
    </row>
    <row r="75" spans="1:3" ht="17.25" customHeight="1">
      <c r="A75" s="72">
        <v>2130705</v>
      </c>
      <c r="B75" s="101" t="s">
        <v>590</v>
      </c>
      <c r="C75" s="102">
        <v>181</v>
      </c>
    </row>
    <row r="76" spans="1:3" ht="16.5" customHeight="1">
      <c r="A76" s="72">
        <v>220</v>
      </c>
      <c r="B76" s="44" t="s">
        <v>591</v>
      </c>
      <c r="C76" s="100">
        <f>SUM(C77)</f>
        <v>0</v>
      </c>
    </row>
    <row r="77" spans="1:3" ht="16.5" customHeight="1">
      <c r="A77" s="72">
        <v>22001</v>
      </c>
      <c r="B77" s="44" t="s">
        <v>592</v>
      </c>
      <c r="C77" s="100">
        <f>SUM(C78)</f>
        <v>0</v>
      </c>
    </row>
    <row r="78" spans="1:3" ht="16.5" customHeight="1">
      <c r="A78" s="72">
        <v>2200199</v>
      </c>
      <c r="B78" s="101" t="s">
        <v>593</v>
      </c>
      <c r="C78" s="102"/>
    </row>
    <row r="79" spans="1:3" ht="16.5" customHeight="1">
      <c r="A79" s="72">
        <v>221</v>
      </c>
      <c r="B79" s="44" t="s">
        <v>594</v>
      </c>
      <c r="C79" s="100">
        <f>SUM(C80)</f>
        <v>23</v>
      </c>
    </row>
    <row r="80" spans="1:3" ht="16.5" customHeight="1">
      <c r="A80" s="72">
        <v>22102</v>
      </c>
      <c r="B80" s="44" t="s">
        <v>595</v>
      </c>
      <c r="C80" s="100">
        <f>SUM(C81)</f>
        <v>23</v>
      </c>
    </row>
    <row r="81" spans="1:3" ht="16.5" customHeight="1">
      <c r="A81" s="72">
        <v>2210202</v>
      </c>
      <c r="B81" s="101" t="s">
        <v>596</v>
      </c>
      <c r="C81" s="102">
        <v>23</v>
      </c>
    </row>
    <row r="82" spans="1:3" ht="17.25" customHeight="1">
      <c r="A82" s="72">
        <v>224</v>
      </c>
      <c r="B82" s="44" t="s">
        <v>597</v>
      </c>
      <c r="C82" s="100">
        <f>SUM(C83)</f>
        <v>0</v>
      </c>
    </row>
    <row r="83" spans="1:3" ht="17.25" customHeight="1">
      <c r="A83" s="72">
        <v>22101</v>
      </c>
      <c r="B83" s="44" t="s">
        <v>598</v>
      </c>
      <c r="C83" s="100">
        <f>SUM(C84:C84)</f>
        <v>0</v>
      </c>
    </row>
    <row r="84" spans="1:3" ht="17.25" customHeight="1">
      <c r="A84" s="72">
        <v>2210206</v>
      </c>
      <c r="B84" s="101" t="s">
        <v>599</v>
      </c>
      <c r="C84" s="102"/>
    </row>
    <row r="85" spans="1:3" ht="16.5" customHeight="1">
      <c r="A85" s="72">
        <v>229</v>
      </c>
      <c r="B85" s="44" t="s">
        <v>600</v>
      </c>
      <c r="C85" s="100">
        <f>C86</f>
        <v>0</v>
      </c>
    </row>
    <row r="86" spans="1:3" ht="16.5" customHeight="1">
      <c r="A86" s="108">
        <v>22999</v>
      </c>
      <c r="B86" s="109" t="s">
        <v>601</v>
      </c>
      <c r="C86" s="99">
        <f>C87</f>
        <v>0</v>
      </c>
    </row>
    <row r="87" spans="1:3" ht="16.5" customHeight="1">
      <c r="A87" s="72">
        <v>2299901</v>
      </c>
      <c r="B87" s="39" t="s">
        <v>602</v>
      </c>
      <c r="C87" s="102"/>
    </row>
  </sheetData>
  <sheetProtection/>
  <mergeCells count="3">
    <mergeCell ref="A1:C1"/>
    <mergeCell ref="A2:C2"/>
    <mergeCell ref="A3:C3"/>
  </mergeCells>
  <printOptions horizontalCentered="1"/>
  <pageMargins left="0.75" right="0.75" top="0.59" bottom="0.59" header="0.51" footer="0.31"/>
  <pageSetup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4">
      <selection activeCell="D28" sqref="D28"/>
    </sheetView>
  </sheetViews>
  <sheetFormatPr defaultColWidth="9.125" defaultRowHeight="14.25"/>
  <cols>
    <col min="1" max="1" width="27.625" style="55" customWidth="1"/>
    <col min="2" max="3" width="17.625" style="55" customWidth="1"/>
    <col min="4" max="4" width="27.625" style="55" customWidth="1"/>
    <col min="5" max="6" width="17.625" style="55" customWidth="1"/>
    <col min="7" max="16384" width="9.125" style="55" customWidth="1"/>
  </cols>
  <sheetData>
    <row r="1" spans="1:6" ht="33.75" customHeight="1">
      <c r="A1" s="33" t="s">
        <v>603</v>
      </c>
      <c r="B1" s="33"/>
      <c r="C1" s="33"/>
      <c r="D1" s="33"/>
      <c r="E1" s="33"/>
      <c r="F1" s="33"/>
    </row>
    <row r="2" spans="1:6" ht="16.5" customHeight="1">
      <c r="A2" s="34"/>
      <c r="B2" s="34"/>
      <c r="C2" s="34"/>
      <c r="D2" s="34"/>
      <c r="E2" s="34"/>
      <c r="F2" s="34" t="s">
        <v>1</v>
      </c>
    </row>
    <row r="3" spans="1:6" ht="16.5" customHeight="1">
      <c r="A3" s="83" t="s">
        <v>2</v>
      </c>
      <c r="B3" s="84" t="s">
        <v>3</v>
      </c>
      <c r="C3" s="84" t="s">
        <v>178</v>
      </c>
      <c r="D3" s="83" t="s">
        <v>2</v>
      </c>
      <c r="E3" s="84" t="s">
        <v>3</v>
      </c>
      <c r="F3" s="84" t="s">
        <v>178</v>
      </c>
    </row>
    <row r="4" spans="1:6" ht="16.5" customHeight="1">
      <c r="A4" s="85" t="s">
        <v>604</v>
      </c>
      <c r="B4" s="38"/>
      <c r="C4" s="38">
        <v>313</v>
      </c>
      <c r="D4" s="86" t="s">
        <v>605</v>
      </c>
      <c r="E4" s="38"/>
      <c r="F4" s="38"/>
    </row>
    <row r="5" spans="1:6" ht="16.5" customHeight="1">
      <c r="A5" s="87"/>
      <c r="B5" s="38"/>
      <c r="C5" s="38"/>
      <c r="D5" s="88" t="s">
        <v>606</v>
      </c>
      <c r="E5" s="38"/>
      <c r="F5" s="38"/>
    </row>
    <row r="6" spans="1:6" ht="16.5" customHeight="1">
      <c r="A6" s="87"/>
      <c r="B6" s="38"/>
      <c r="C6" s="38"/>
      <c r="D6" s="88" t="s">
        <v>607</v>
      </c>
      <c r="E6" s="38"/>
      <c r="F6" s="38"/>
    </row>
    <row r="7" spans="1:6" ht="16.5" customHeight="1">
      <c r="A7" s="87"/>
      <c r="B7" s="38"/>
      <c r="C7" s="38"/>
      <c r="D7" s="88" t="s">
        <v>608</v>
      </c>
      <c r="E7" s="38"/>
      <c r="F7" s="38"/>
    </row>
    <row r="8" spans="1:6" ht="16.5" customHeight="1">
      <c r="A8" s="87"/>
      <c r="B8" s="38"/>
      <c r="C8" s="38"/>
      <c r="D8" s="88" t="s">
        <v>609</v>
      </c>
      <c r="E8" s="38"/>
      <c r="F8" s="38"/>
    </row>
    <row r="9" spans="1:6" ht="16.5" customHeight="1">
      <c r="A9" s="87"/>
      <c r="B9" s="38"/>
      <c r="C9" s="38"/>
      <c r="D9" s="88" t="s">
        <v>610</v>
      </c>
      <c r="E9" s="38">
        <v>312</v>
      </c>
      <c r="F9" s="41">
        <v>312</v>
      </c>
    </row>
    <row r="10" spans="1:6" ht="16.5" customHeight="1">
      <c r="A10" s="87"/>
      <c r="B10" s="38"/>
      <c r="C10" s="38"/>
      <c r="D10" s="88" t="s">
        <v>611</v>
      </c>
      <c r="E10" s="38"/>
      <c r="F10" s="41"/>
    </row>
    <row r="11" spans="1:6" ht="16.5" customHeight="1">
      <c r="A11" s="87"/>
      <c r="B11" s="89"/>
      <c r="C11" s="89"/>
      <c r="D11" s="88" t="s">
        <v>612</v>
      </c>
      <c r="E11" s="38"/>
      <c r="F11" s="38"/>
    </row>
    <row r="12" spans="1:6" ht="16.5" customHeight="1">
      <c r="A12" s="90"/>
      <c r="B12" s="38"/>
      <c r="C12" s="38"/>
      <c r="D12" s="85" t="s">
        <v>613</v>
      </c>
      <c r="E12" s="38"/>
      <c r="F12" s="38"/>
    </row>
    <row r="13" spans="1:6" ht="16.5" customHeight="1">
      <c r="A13" s="85"/>
      <c r="B13" s="38"/>
      <c r="C13" s="38"/>
      <c r="D13" s="85" t="s">
        <v>614</v>
      </c>
      <c r="E13" s="38"/>
      <c r="F13" s="38"/>
    </row>
    <row r="14" spans="1:6" ht="16.5" customHeight="1">
      <c r="A14" s="85"/>
      <c r="B14" s="38"/>
      <c r="C14" s="38"/>
      <c r="D14" s="88" t="s">
        <v>615</v>
      </c>
      <c r="E14" s="38">
        <v>1</v>
      </c>
      <c r="F14" s="38">
        <v>1</v>
      </c>
    </row>
    <row r="15" spans="1:6" ht="16.5" customHeight="1">
      <c r="A15" s="90" t="s">
        <v>52</v>
      </c>
      <c r="B15" s="38"/>
      <c r="C15" s="41"/>
      <c r="D15" s="91" t="s">
        <v>53</v>
      </c>
      <c r="E15" s="38"/>
      <c r="F15" s="41">
        <f>SUM(F4:F14)</f>
        <v>313</v>
      </c>
    </row>
    <row r="16" spans="1:6" ht="16.5" customHeight="1">
      <c r="A16" s="85" t="s">
        <v>58</v>
      </c>
      <c r="B16" s="38"/>
      <c r="C16" s="92"/>
      <c r="D16" s="93" t="s">
        <v>121</v>
      </c>
      <c r="E16" s="38"/>
      <c r="F16" s="38"/>
    </row>
    <row r="17" spans="1:6" ht="16.5" customHeight="1">
      <c r="A17" s="85" t="s">
        <v>616</v>
      </c>
      <c r="B17" s="38"/>
      <c r="C17" s="38"/>
      <c r="D17" s="93"/>
      <c r="E17" s="40"/>
      <c r="F17" s="40"/>
    </row>
    <row r="18" spans="1:6" ht="16.5" customHeight="1">
      <c r="A18" s="85" t="s">
        <v>118</v>
      </c>
      <c r="B18" s="38"/>
      <c r="C18" s="38"/>
      <c r="D18" s="93" t="s">
        <v>119</v>
      </c>
      <c r="E18" s="38"/>
      <c r="F18" s="38"/>
    </row>
    <row r="19" spans="1:6" ht="16.5" customHeight="1">
      <c r="A19" s="85" t="s">
        <v>158</v>
      </c>
      <c r="B19" s="94"/>
      <c r="C19" s="38"/>
      <c r="D19" s="93" t="s">
        <v>162</v>
      </c>
      <c r="E19" s="94"/>
      <c r="F19" s="38"/>
    </row>
    <row r="20" spans="1:6" ht="16.5" customHeight="1">
      <c r="A20" s="85" t="s">
        <v>617</v>
      </c>
      <c r="B20" s="94"/>
      <c r="C20" s="41">
        <f>SUM(C21:C23)</f>
        <v>0</v>
      </c>
      <c r="D20" s="93" t="s">
        <v>164</v>
      </c>
      <c r="E20" s="94"/>
      <c r="F20" s="41">
        <f>C26-F15-F16-F18-F19</f>
        <v>0</v>
      </c>
    </row>
    <row r="21" spans="1:6" ht="16.5" customHeight="1">
      <c r="A21" s="85" t="s">
        <v>618</v>
      </c>
      <c r="B21" s="94"/>
      <c r="C21" s="38"/>
      <c r="D21" s="93" t="s">
        <v>619</v>
      </c>
      <c r="E21" s="94"/>
      <c r="F21" s="38"/>
    </row>
    <row r="22" spans="1:6" ht="16.5" customHeight="1">
      <c r="A22" s="85" t="s">
        <v>620</v>
      </c>
      <c r="B22" s="94"/>
      <c r="C22" s="38"/>
      <c r="D22" s="95"/>
      <c r="E22" s="94"/>
      <c r="F22" s="38"/>
    </row>
    <row r="23" spans="1:6" ht="16.5" customHeight="1">
      <c r="A23" s="85" t="s">
        <v>621</v>
      </c>
      <c r="B23" s="94"/>
      <c r="C23" s="38"/>
      <c r="D23" s="95"/>
      <c r="E23" s="94"/>
      <c r="F23" s="38"/>
    </row>
    <row r="24" spans="1:6" ht="16.5" customHeight="1">
      <c r="A24" s="85"/>
      <c r="B24" s="94"/>
      <c r="C24" s="38"/>
      <c r="D24" s="95"/>
      <c r="E24" s="94"/>
      <c r="F24" s="38"/>
    </row>
    <row r="25" spans="1:6" ht="16.5" customHeight="1">
      <c r="A25" s="85"/>
      <c r="B25" s="94"/>
      <c r="C25" s="38"/>
      <c r="D25" s="95"/>
      <c r="E25" s="94"/>
      <c r="F25" s="38"/>
    </row>
    <row r="26" spans="1:6" ht="16.5" customHeight="1">
      <c r="A26" s="96" t="s">
        <v>172</v>
      </c>
      <c r="B26" s="94"/>
      <c r="C26" s="41">
        <v>313</v>
      </c>
      <c r="D26" s="97" t="s">
        <v>173</v>
      </c>
      <c r="E26" s="94"/>
      <c r="F26" s="41">
        <f>SUM(F15:F16,F18:F20)</f>
        <v>313</v>
      </c>
    </row>
  </sheetData>
  <sheetProtection/>
  <mergeCells count="1">
    <mergeCell ref="A1:F1"/>
  </mergeCells>
  <printOptions horizontalCentered="1"/>
  <pageMargins left="0.55" right="0.55" top="0.59" bottom="0.83" header="0.35" footer="0.43"/>
  <pageSetup horizontalDpi="600" verticalDpi="600" orientation="landscape" paperSize="9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showGridLines="0" showZeros="0" workbookViewId="0" topLeftCell="A65">
      <selection activeCell="L80" sqref="L80"/>
    </sheetView>
  </sheetViews>
  <sheetFormatPr defaultColWidth="9.125" defaultRowHeight="14.25"/>
  <cols>
    <col min="1" max="1" width="53.25390625" style="0" customWidth="1"/>
    <col min="2" max="3" width="13.75390625" style="0" customWidth="1"/>
    <col min="4" max="4" width="13.75390625" style="0" hidden="1" customWidth="1"/>
    <col min="5" max="5" width="14.75390625" style="0" hidden="1" customWidth="1"/>
    <col min="6" max="7" width="13.75390625" style="0" hidden="1" customWidth="1"/>
    <col min="8" max="8" width="13.375" style="0" customWidth="1"/>
    <col min="9" max="9" width="13.75390625" style="0" hidden="1" customWidth="1"/>
    <col min="10" max="10" width="15.00390625" style="0" hidden="1" customWidth="1"/>
    <col min="11" max="11" width="13.75390625" style="0" hidden="1" customWidth="1"/>
    <col min="12" max="13" width="13.75390625" style="0" customWidth="1"/>
  </cols>
  <sheetData>
    <row r="1" spans="1:13" ht="33.75" customHeight="1">
      <c r="A1" s="81" t="s">
        <v>622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6.5" customHeight="1">
      <c r="A2" s="45" t="s">
        <v>175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6.5" customHeight="1">
      <c r="A3" s="71" t="s">
        <v>2</v>
      </c>
      <c r="B3" s="71" t="s">
        <v>623</v>
      </c>
      <c r="C3" s="71" t="s">
        <v>624</v>
      </c>
      <c r="D3" s="71"/>
      <c r="E3" s="71"/>
      <c r="F3" s="71"/>
      <c r="G3" s="71"/>
      <c r="H3" s="71"/>
      <c r="I3" s="71"/>
      <c r="J3" s="71"/>
      <c r="K3" s="71"/>
      <c r="L3" s="71" t="s">
        <v>3</v>
      </c>
      <c r="M3" s="71" t="s">
        <v>178</v>
      </c>
    </row>
    <row r="4" spans="1:13" ht="31.5" customHeight="1">
      <c r="A4" s="71"/>
      <c r="B4" s="71"/>
      <c r="C4" s="71" t="s">
        <v>625</v>
      </c>
      <c r="D4" s="71" t="s">
        <v>626</v>
      </c>
      <c r="E4" s="82" t="s">
        <v>627</v>
      </c>
      <c r="F4" s="82" t="s">
        <v>628</v>
      </c>
      <c r="G4" s="82" t="s">
        <v>629</v>
      </c>
      <c r="H4" s="71" t="s">
        <v>617</v>
      </c>
      <c r="I4" s="71" t="s">
        <v>630</v>
      </c>
      <c r="J4" s="82" t="s">
        <v>631</v>
      </c>
      <c r="K4" s="82" t="s">
        <v>632</v>
      </c>
      <c r="L4" s="71"/>
      <c r="M4" s="71"/>
    </row>
    <row r="5" spans="1:13" ht="16.5" customHeight="1" hidden="1">
      <c r="A5" s="53" t="s">
        <v>605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</row>
    <row r="6" spans="1:13" ht="16.5" customHeight="1" hidden="1">
      <c r="A6" s="53" t="s">
        <v>633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</row>
    <row r="7" spans="1:13" ht="16.5" customHeight="1" hidden="1">
      <c r="A7" s="53" t="s">
        <v>634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</row>
    <row r="8" spans="1:13" ht="16.5" customHeight="1" hidden="1">
      <c r="A8" s="53" t="s">
        <v>606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6.5" customHeight="1" hidden="1">
      <c r="A9" s="53" t="s">
        <v>635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6.5" customHeight="1" hidden="1">
      <c r="A10" s="53" t="s">
        <v>636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6.5" customHeight="1" hidden="1">
      <c r="A11" s="53" t="s">
        <v>637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6.5" customHeight="1" hidden="1">
      <c r="A12" s="53" t="s">
        <v>638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6.5" customHeight="1" hidden="1">
      <c r="A13" s="53" t="s">
        <v>639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6.5" customHeight="1" hidden="1">
      <c r="A14" s="53" t="s">
        <v>640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6.5" customHeight="1" hidden="1">
      <c r="A15" s="53" t="s">
        <v>641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6.5" customHeight="1" hidden="1">
      <c r="A16" s="53" t="s">
        <v>607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6.5" customHeight="1" hidden="1">
      <c r="A17" s="53" t="s">
        <v>642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6.5" customHeight="1" hidden="1">
      <c r="A18" s="53" t="s">
        <v>643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6.5" customHeight="1" hidden="1">
      <c r="A19" s="53" t="s">
        <v>644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6.5" customHeight="1" hidden="1">
      <c r="A20" s="53" t="s">
        <v>645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16.5" customHeight="1" hidden="1">
      <c r="A21" s="53" t="s">
        <v>646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6.5" customHeight="1" hidden="1">
      <c r="A22" s="53" t="s">
        <v>647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6.5" customHeight="1" hidden="1">
      <c r="A23" s="53" t="s">
        <v>648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6.5" customHeight="1" hidden="1">
      <c r="A24" s="53" t="s">
        <v>649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6.5" customHeight="1" hidden="1">
      <c r="A25" s="53" t="s">
        <v>650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6.5" customHeight="1" hidden="1">
      <c r="A26" s="53" t="s">
        <v>651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16.5" customHeight="1" hidden="1">
      <c r="A27" s="53" t="s">
        <v>652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6.5" customHeight="1" hidden="1">
      <c r="A28" s="53" t="s">
        <v>653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16.5" customHeight="1" hidden="1">
      <c r="A29" s="53" t="s">
        <v>654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16.5" customHeight="1" hidden="1">
      <c r="A30" s="53" t="s">
        <v>655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6.5" customHeight="1" hidden="1">
      <c r="A31" s="53" t="s">
        <v>608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6.5" customHeight="1" hidden="1">
      <c r="A32" s="53" t="s">
        <v>656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16.5" customHeight="1" hidden="1">
      <c r="A33" s="53" t="s">
        <v>657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16.5" customHeight="1" hidden="1">
      <c r="A34" s="53" t="s">
        <v>658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6.5" customHeight="1" hidden="1">
      <c r="A35" s="53" t="s">
        <v>659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6.5" customHeight="1" hidden="1">
      <c r="A36" s="53" t="s">
        <v>660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6.5" customHeight="1" hidden="1">
      <c r="A37" s="53" t="s">
        <v>657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6.5" customHeight="1" hidden="1">
      <c r="A38" s="53" t="s">
        <v>658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6.5" customHeight="1" hidden="1">
      <c r="A39" s="53" t="s">
        <v>661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6.5" customHeight="1" hidden="1">
      <c r="A40" s="53" t="s">
        <v>662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6.5" customHeight="1" hidden="1">
      <c r="A41" s="53" t="s">
        <v>663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6.5" customHeight="1" hidden="1">
      <c r="A42" s="53" t="s">
        <v>664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6.5" customHeight="1" hidden="1">
      <c r="A43" s="53" t="s">
        <v>665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6.5" customHeight="1" hidden="1">
      <c r="A44" s="53" t="s">
        <v>666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6.5" customHeight="1" hidden="1">
      <c r="A45" s="53" t="s">
        <v>667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6.5" customHeight="1" hidden="1">
      <c r="A46" s="53" t="s">
        <v>609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6.5" customHeight="1" hidden="1">
      <c r="A47" s="53" t="s">
        <v>668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6.5" customHeight="1" hidden="1">
      <c r="A48" s="53" t="s">
        <v>669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6.5" customHeight="1" hidden="1">
      <c r="A49" s="53" t="s">
        <v>670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6.5" customHeight="1" hidden="1">
      <c r="A50" s="53" t="s">
        <v>671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6.5" customHeight="1" hidden="1">
      <c r="A51" s="53" t="s">
        <v>672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6.5" customHeight="1">
      <c r="A52" s="53" t="s">
        <v>610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>
        <v>313</v>
      </c>
      <c r="M52" s="41">
        <f>M60+M80</f>
        <v>313</v>
      </c>
    </row>
    <row r="53" spans="1:13" ht="16.5" customHeight="1" hidden="1">
      <c r="A53" s="53" t="s">
        <v>673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41"/>
    </row>
    <row r="54" spans="1:13" ht="16.5" customHeight="1" hidden="1">
      <c r="A54" s="53" t="s">
        <v>674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41"/>
    </row>
    <row r="55" spans="1:13" ht="16.5" customHeight="1" hidden="1">
      <c r="A55" s="53" t="s">
        <v>675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41"/>
    </row>
    <row r="56" spans="1:13" ht="16.5" customHeight="1" hidden="1">
      <c r="A56" s="53" t="s">
        <v>676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41"/>
    </row>
    <row r="57" spans="1:13" ht="16.5" customHeight="1" hidden="1">
      <c r="A57" s="53" t="s">
        <v>677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41"/>
    </row>
    <row r="58" spans="1:13" ht="16.5" customHeight="1" hidden="1">
      <c r="A58" s="53" t="s">
        <v>678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41"/>
    </row>
    <row r="59" spans="1:13" ht="16.5" customHeight="1" hidden="1">
      <c r="A59" s="53" t="s">
        <v>679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1"/>
    </row>
    <row r="60" spans="1:13" ht="16.5" customHeight="1">
      <c r="A60" s="53" t="s">
        <v>680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1">
        <f>SUM(M61:M73)</f>
        <v>0</v>
      </c>
    </row>
    <row r="61" spans="1:13" ht="16.5" customHeight="1">
      <c r="A61" s="53" t="s">
        <v>681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6.5" customHeight="1">
      <c r="A62" s="53" t="s">
        <v>682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16.5" customHeight="1">
      <c r="A63" s="53" t="s">
        <v>683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6.5" customHeight="1">
      <c r="A64" s="53" t="s">
        <v>684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5" customHeight="1">
      <c r="A65" s="53" t="s">
        <v>685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6.5" customHeight="1" hidden="1">
      <c r="A66" s="53" t="s">
        <v>686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6.5" customHeight="1" hidden="1">
      <c r="A67" s="53" t="s">
        <v>675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6.5" customHeight="1" hidden="1">
      <c r="A68" s="53" t="s">
        <v>687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6.5" customHeight="1" hidden="1">
      <c r="A69" s="53" t="s">
        <v>688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6.5" customHeight="1">
      <c r="A70" s="53" t="s">
        <v>689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6.5" customHeight="1">
      <c r="A71" s="53" t="s">
        <v>677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6.5" customHeight="1">
      <c r="A72" s="53" t="s">
        <v>690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1:13" ht="14.25" customHeight="1">
      <c r="A73" s="53" t="s">
        <v>691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6.5" customHeight="1" hidden="1">
      <c r="A74" s="53" t="s">
        <v>692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41"/>
    </row>
    <row r="75" spans="1:13" ht="16.5" customHeight="1" hidden="1">
      <c r="A75" s="53" t="s">
        <v>693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41"/>
    </row>
    <row r="76" spans="1:13" ht="16.5" customHeight="1" hidden="1">
      <c r="A76" s="53" t="s">
        <v>694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41"/>
    </row>
    <row r="77" spans="1:13" ht="16.5" customHeight="1" hidden="1">
      <c r="A77" s="53" t="s">
        <v>695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41"/>
    </row>
    <row r="78" spans="1:13" ht="16.5" customHeight="1" hidden="1">
      <c r="A78" s="53" t="s">
        <v>696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41"/>
    </row>
    <row r="79" spans="1:13" ht="16.5" customHeight="1" hidden="1">
      <c r="A79" s="53" t="s">
        <v>697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41"/>
    </row>
    <row r="80" spans="1:13" ht="16.5" customHeight="1">
      <c r="A80" s="53" t="s">
        <v>698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>
        <v>313</v>
      </c>
      <c r="M80" s="41">
        <f>SUM(M81:M83)</f>
        <v>313</v>
      </c>
    </row>
    <row r="81" spans="1:13" ht="16.5" customHeight="1">
      <c r="A81" s="53" t="s">
        <v>681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>
        <v>313</v>
      </c>
      <c r="M81" s="38">
        <v>313</v>
      </c>
    </row>
    <row r="82" spans="1:13" ht="16.5" customHeight="1">
      <c r="A82" s="53" t="s">
        <v>682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4.25" customHeight="1">
      <c r="A83" s="53" t="s">
        <v>699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6.5" customHeight="1" hidden="1">
      <c r="A84" s="53" t="s">
        <v>700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41"/>
    </row>
    <row r="85" spans="1:13" ht="16.5" customHeight="1" hidden="1">
      <c r="A85" s="53" t="s">
        <v>701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41"/>
    </row>
    <row r="86" spans="1:13" ht="16.5" customHeight="1" hidden="1">
      <c r="A86" s="53" t="s">
        <v>702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41"/>
    </row>
    <row r="87" spans="1:13" ht="16.5" customHeight="1" hidden="1">
      <c r="A87" s="53" t="s">
        <v>703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41"/>
    </row>
    <row r="88" spans="1:13" ht="16.5" customHeight="1" hidden="1">
      <c r="A88" s="53" t="s">
        <v>704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41"/>
    </row>
    <row r="89" spans="1:13" ht="16.5" customHeight="1" hidden="1">
      <c r="A89" s="53" t="s">
        <v>705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41"/>
    </row>
    <row r="90" spans="1:13" ht="16.5" customHeight="1" hidden="1">
      <c r="A90" s="53" t="s">
        <v>706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41"/>
    </row>
    <row r="91" spans="1:13" ht="16.5" customHeight="1" hidden="1">
      <c r="A91" s="53" t="s">
        <v>693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41"/>
    </row>
    <row r="92" spans="1:13" ht="16.5" customHeight="1" hidden="1">
      <c r="A92" s="53" t="s">
        <v>694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41"/>
    </row>
    <row r="93" spans="1:13" ht="16.5" customHeight="1" hidden="1">
      <c r="A93" s="53" t="s">
        <v>695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41"/>
    </row>
    <row r="94" spans="1:13" ht="16.5" customHeight="1" hidden="1">
      <c r="A94" s="53" t="s">
        <v>696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41"/>
    </row>
    <row r="95" spans="1:13" ht="16.5" customHeight="1" hidden="1">
      <c r="A95" s="53" t="s">
        <v>707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41"/>
    </row>
    <row r="96" spans="1:13" ht="0.75" customHeight="1" hidden="1">
      <c r="A96" s="53" t="s">
        <v>708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41"/>
    </row>
    <row r="97" spans="1:13" ht="16.5" customHeight="1" hidden="1">
      <c r="A97" s="53" t="s">
        <v>709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41"/>
    </row>
    <row r="98" spans="1:13" ht="16.5" customHeight="1" hidden="1">
      <c r="A98" s="53" t="s">
        <v>710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41"/>
    </row>
    <row r="99" spans="1:13" ht="6" customHeight="1" hidden="1">
      <c r="A99" s="53" t="s">
        <v>711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41"/>
    </row>
    <row r="100" spans="1:13" ht="16.5" customHeight="1" hidden="1">
      <c r="A100" s="53" t="s">
        <v>712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41"/>
    </row>
    <row r="101" spans="1:13" ht="16.5" customHeight="1" hidden="1">
      <c r="A101" s="53" t="s">
        <v>713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41"/>
    </row>
    <row r="102" spans="1:13" ht="16.5" customHeight="1" hidden="1">
      <c r="A102" s="53" t="s">
        <v>714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41"/>
    </row>
    <row r="103" spans="1:13" ht="16.5" customHeight="1" hidden="1">
      <c r="A103" s="53" t="s">
        <v>715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41"/>
    </row>
    <row r="104" spans="1:13" ht="16.5" customHeight="1" hidden="1">
      <c r="A104" s="53" t="s">
        <v>716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41"/>
    </row>
    <row r="105" spans="1:13" ht="16.5" customHeight="1" hidden="1">
      <c r="A105" s="53" t="s">
        <v>717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41"/>
    </row>
    <row r="106" spans="1:13" ht="16.5" customHeight="1" hidden="1">
      <c r="A106" s="53" t="s">
        <v>718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41"/>
    </row>
    <row r="107" spans="1:13" ht="16.5" customHeight="1" hidden="1">
      <c r="A107" s="53" t="s">
        <v>719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41"/>
    </row>
    <row r="108" spans="1:13" ht="16.5" customHeight="1" hidden="1">
      <c r="A108" s="53" t="s">
        <v>720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41"/>
    </row>
    <row r="109" spans="1:13" ht="16.5" customHeight="1" hidden="1">
      <c r="A109" s="53" t="s">
        <v>721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41"/>
    </row>
    <row r="110" spans="1:13" ht="16.5" customHeight="1" hidden="1">
      <c r="A110" s="53" t="s">
        <v>722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41"/>
    </row>
    <row r="111" spans="1:13" ht="16.5" customHeight="1" hidden="1">
      <c r="A111" s="53" t="s">
        <v>723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41"/>
    </row>
    <row r="112" spans="1:13" ht="16.5" customHeight="1" hidden="1">
      <c r="A112" s="53" t="s">
        <v>724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41"/>
    </row>
    <row r="113" spans="1:13" ht="16.5" customHeight="1" hidden="1">
      <c r="A113" s="53" t="s">
        <v>725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41"/>
    </row>
    <row r="114" spans="1:13" ht="16.5" customHeight="1" hidden="1">
      <c r="A114" s="53" t="s">
        <v>726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41"/>
    </row>
    <row r="115" spans="1:13" ht="16.5" customHeight="1" hidden="1">
      <c r="A115" s="53" t="s">
        <v>727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41"/>
    </row>
    <row r="116" spans="1:13" ht="16.5" customHeight="1" hidden="1">
      <c r="A116" s="53" t="s">
        <v>728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41"/>
    </row>
    <row r="117" spans="1:13" ht="16.5" customHeight="1" hidden="1">
      <c r="A117" s="53" t="s">
        <v>729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41"/>
    </row>
    <row r="118" spans="1:13" ht="16.5" customHeight="1" hidden="1">
      <c r="A118" s="53" t="s">
        <v>730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41"/>
    </row>
    <row r="119" spans="1:13" ht="16.5" customHeight="1" hidden="1">
      <c r="A119" s="53" t="s">
        <v>731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41"/>
    </row>
    <row r="120" spans="1:13" ht="16.5" customHeight="1" hidden="1">
      <c r="A120" s="53" t="s">
        <v>732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41"/>
    </row>
    <row r="121" spans="1:13" ht="16.5" customHeight="1" hidden="1">
      <c r="A121" s="53" t="s">
        <v>733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41"/>
    </row>
    <row r="122" spans="1:13" ht="16.5" customHeight="1" hidden="1">
      <c r="A122" s="53" t="s">
        <v>734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41"/>
    </row>
    <row r="123" spans="1:13" ht="16.5" customHeight="1">
      <c r="A123" s="53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>
        <v>313</v>
      </c>
      <c r="M123" s="73">
        <v>313</v>
      </c>
    </row>
    <row r="124" spans="1:13" ht="16.5" customHeight="1">
      <c r="A124" s="53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>
        <v>313</v>
      </c>
      <c r="M124" s="73">
        <v>313</v>
      </c>
    </row>
    <row r="125" spans="1:13" ht="16.5" customHeight="1">
      <c r="A125" s="71" t="s">
        <v>735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>
        <v>313</v>
      </c>
      <c r="M125" s="41">
        <f>M52</f>
        <v>313</v>
      </c>
    </row>
  </sheetData>
  <sheetProtection/>
  <mergeCells count="7">
    <mergeCell ref="A1:M1"/>
    <mergeCell ref="A2:M2"/>
    <mergeCell ref="C3:K3"/>
    <mergeCell ref="A3:A4"/>
    <mergeCell ref="B3:B4"/>
    <mergeCell ref="L3:L4"/>
    <mergeCell ref="M3:M4"/>
  </mergeCells>
  <printOptions horizontalCentered="1"/>
  <pageMargins left="0.75" right="0.75" top="0.59" bottom="0.68" header="0.24" footer="0.35"/>
  <pageSetup fitToHeight="1" fitToWidth="1" horizontalDpi="600" verticalDpi="600" orientation="landscape" paperSize="9" scale="98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:J1"/>
    </sheetView>
  </sheetViews>
  <sheetFormatPr defaultColWidth="9.125" defaultRowHeight="14.25"/>
  <cols>
    <col min="1" max="1" width="26.625" style="70" customWidth="1"/>
    <col min="2" max="2" width="9.125" style="70" hidden="1" customWidth="1"/>
    <col min="3" max="5" width="16.75390625" style="70" customWidth="1"/>
    <col min="6" max="6" width="26.00390625" style="70" customWidth="1"/>
    <col min="7" max="7" width="9.125" style="70" hidden="1" customWidth="1"/>
    <col min="8" max="10" width="16.75390625" style="70" customWidth="1"/>
    <col min="11" max="15" width="9.125" style="70" hidden="1" customWidth="1"/>
  </cols>
  <sheetData>
    <row r="1" spans="1:13" ht="33.75" customHeight="1">
      <c r="A1" s="33" t="s">
        <v>736</v>
      </c>
      <c r="B1" s="33"/>
      <c r="C1" s="33"/>
      <c r="D1" s="33"/>
      <c r="E1" s="33"/>
      <c r="F1" s="33"/>
      <c r="G1" s="33"/>
      <c r="H1" s="33"/>
      <c r="I1" s="33"/>
      <c r="J1" s="33"/>
      <c r="K1" s="77"/>
      <c r="L1" s="77"/>
      <c r="M1" s="77"/>
    </row>
    <row r="2" spans="2:13" ht="16.5" customHeight="1">
      <c r="B2" s="74"/>
      <c r="C2" s="74"/>
      <c r="D2" s="74"/>
      <c r="E2" s="74"/>
      <c r="F2" s="74"/>
      <c r="G2" s="74"/>
      <c r="H2" s="74"/>
      <c r="I2" s="74"/>
      <c r="J2" s="45" t="s">
        <v>737</v>
      </c>
      <c r="K2" s="77"/>
      <c r="L2" s="77"/>
      <c r="M2" s="77"/>
    </row>
    <row r="3" spans="1:13" ht="16.5" customHeight="1">
      <c r="A3" s="45" t="s">
        <v>175</v>
      </c>
      <c r="B3" s="45"/>
      <c r="C3" s="45"/>
      <c r="D3" s="45"/>
      <c r="E3" s="45"/>
      <c r="F3" s="45"/>
      <c r="G3" s="45"/>
      <c r="H3" s="45"/>
      <c r="I3" s="45"/>
      <c r="J3" s="45"/>
      <c r="K3" s="77"/>
      <c r="L3" s="77"/>
      <c r="M3" s="77"/>
    </row>
    <row r="4" spans="1:14" ht="16.5" customHeight="1">
      <c r="A4" s="71" t="s">
        <v>2</v>
      </c>
      <c r="B4" s="71" t="s">
        <v>623</v>
      </c>
      <c r="C4" s="71" t="s">
        <v>738</v>
      </c>
      <c r="D4" s="71" t="s">
        <v>3</v>
      </c>
      <c r="E4" s="71" t="s">
        <v>178</v>
      </c>
      <c r="F4" s="71" t="s">
        <v>2</v>
      </c>
      <c r="G4" s="71" t="s">
        <v>623</v>
      </c>
      <c r="H4" s="71" t="s">
        <v>738</v>
      </c>
      <c r="I4" s="71" t="s">
        <v>3</v>
      </c>
      <c r="J4" s="71" t="s">
        <v>178</v>
      </c>
      <c r="K4" s="78"/>
      <c r="L4" s="78"/>
      <c r="M4" s="78"/>
      <c r="N4" s="79"/>
    </row>
    <row r="5" spans="1:14" ht="16.5" customHeight="1">
      <c r="A5" s="72" t="s">
        <v>739</v>
      </c>
      <c r="B5" s="75"/>
      <c r="C5" s="41">
        <v>0</v>
      </c>
      <c r="D5" s="41">
        <v>0</v>
      </c>
      <c r="E5" s="41">
        <v>0</v>
      </c>
      <c r="F5" s="72" t="s">
        <v>740</v>
      </c>
      <c r="G5" s="75"/>
      <c r="H5" s="41">
        <v>0</v>
      </c>
      <c r="I5" s="41">
        <v>0</v>
      </c>
      <c r="J5" s="41">
        <v>0</v>
      </c>
      <c r="K5" s="80"/>
      <c r="L5" s="80"/>
      <c r="M5" s="80"/>
      <c r="N5" s="79"/>
    </row>
    <row r="6" spans="1:14" ht="16.5" customHeight="1">
      <c r="A6" s="72" t="s">
        <v>741</v>
      </c>
      <c r="B6" s="75"/>
      <c r="C6" s="41">
        <v>0</v>
      </c>
      <c r="D6" s="41">
        <v>0</v>
      </c>
      <c r="E6" s="41">
        <v>0</v>
      </c>
      <c r="F6" s="72" t="s">
        <v>742</v>
      </c>
      <c r="G6" s="75"/>
      <c r="H6" s="41">
        <v>0</v>
      </c>
      <c r="I6" s="41">
        <v>0</v>
      </c>
      <c r="J6" s="41">
        <v>0</v>
      </c>
      <c r="K6" s="80"/>
      <c r="L6" s="80"/>
      <c r="M6" s="80"/>
      <c r="N6" s="79"/>
    </row>
    <row r="7" spans="1:14" ht="16.5" customHeight="1">
      <c r="A7" s="72" t="s">
        <v>743</v>
      </c>
      <c r="B7" s="75"/>
      <c r="C7" s="41">
        <v>0</v>
      </c>
      <c r="D7" s="41">
        <v>0</v>
      </c>
      <c r="E7" s="41">
        <v>0</v>
      </c>
      <c r="F7" s="72" t="s">
        <v>744</v>
      </c>
      <c r="G7" s="75"/>
      <c r="H7" s="41">
        <v>0</v>
      </c>
      <c r="I7" s="41">
        <v>0</v>
      </c>
      <c r="J7" s="41">
        <v>0</v>
      </c>
      <c r="K7" s="80"/>
      <c r="L7" s="80"/>
      <c r="M7" s="80"/>
      <c r="N7" s="79"/>
    </row>
    <row r="8" spans="1:14" ht="16.5" customHeight="1">
      <c r="A8" s="72" t="s">
        <v>745</v>
      </c>
      <c r="B8" s="75"/>
      <c r="C8" s="41">
        <v>0</v>
      </c>
      <c r="D8" s="41">
        <v>0</v>
      </c>
      <c r="E8" s="41">
        <v>0</v>
      </c>
      <c r="F8" s="72" t="s">
        <v>746</v>
      </c>
      <c r="G8" s="75"/>
      <c r="H8" s="41">
        <v>0</v>
      </c>
      <c r="I8" s="41">
        <v>0</v>
      </c>
      <c r="J8" s="41">
        <v>0</v>
      </c>
      <c r="K8" s="80"/>
      <c r="L8" s="80"/>
      <c r="M8" s="80"/>
      <c r="N8" s="79"/>
    </row>
    <row r="9" spans="1:14" ht="16.5" customHeight="1">
      <c r="A9" s="72" t="s">
        <v>747</v>
      </c>
      <c r="B9" s="75"/>
      <c r="C9" s="41">
        <v>0</v>
      </c>
      <c r="D9" s="41">
        <v>0</v>
      </c>
      <c r="E9" s="41">
        <v>0</v>
      </c>
      <c r="F9" s="72" t="s">
        <v>748</v>
      </c>
      <c r="G9" s="75"/>
      <c r="H9" s="41">
        <v>0</v>
      </c>
      <c r="I9" s="41">
        <v>0</v>
      </c>
      <c r="J9" s="41">
        <v>0</v>
      </c>
      <c r="K9" s="80"/>
      <c r="L9" s="80"/>
      <c r="M9" s="80"/>
      <c r="N9" s="79"/>
    </row>
    <row r="10" spans="1:14" ht="16.5" customHeight="1">
      <c r="A10" s="71" t="s">
        <v>52</v>
      </c>
      <c r="B10" s="75"/>
      <c r="C10" s="41">
        <v>0</v>
      </c>
      <c r="D10" s="41">
        <v>0</v>
      </c>
      <c r="E10" s="41">
        <v>0</v>
      </c>
      <c r="F10" s="71" t="s">
        <v>53</v>
      </c>
      <c r="G10" s="75"/>
      <c r="H10" s="41">
        <v>0</v>
      </c>
      <c r="I10" s="41">
        <v>0</v>
      </c>
      <c r="J10" s="41">
        <v>0</v>
      </c>
      <c r="K10" s="80"/>
      <c r="L10" s="80"/>
      <c r="M10" s="80"/>
      <c r="N10" s="79"/>
    </row>
    <row r="11" spans="1:14" ht="16.5" customHeight="1">
      <c r="A11" s="72" t="s">
        <v>58</v>
      </c>
      <c r="B11" s="76"/>
      <c r="C11" s="73"/>
      <c r="D11" s="73"/>
      <c r="E11" s="41">
        <v>0</v>
      </c>
      <c r="F11" s="72"/>
      <c r="G11" s="76"/>
      <c r="H11" s="73"/>
      <c r="I11" s="73"/>
      <c r="J11" s="73"/>
      <c r="K11" s="80"/>
      <c r="L11" s="80"/>
      <c r="M11" s="80"/>
      <c r="N11" s="79"/>
    </row>
    <row r="12" spans="1:14" ht="16.5" customHeight="1">
      <c r="A12" s="72" t="s">
        <v>158</v>
      </c>
      <c r="B12" s="76"/>
      <c r="C12" s="73"/>
      <c r="D12" s="73"/>
      <c r="E12" s="41">
        <v>0</v>
      </c>
      <c r="F12" s="72"/>
      <c r="G12" s="76"/>
      <c r="H12" s="73"/>
      <c r="I12" s="73"/>
      <c r="J12" s="73"/>
      <c r="K12" s="80"/>
      <c r="L12" s="80"/>
      <c r="M12" s="80"/>
      <c r="N12" s="79"/>
    </row>
    <row r="13" spans="1:14" ht="16.5" customHeight="1">
      <c r="A13" s="72" t="s">
        <v>118</v>
      </c>
      <c r="B13" s="76"/>
      <c r="C13" s="73"/>
      <c r="D13" s="73"/>
      <c r="E13" s="41">
        <v>0</v>
      </c>
      <c r="F13" s="72"/>
      <c r="G13" s="76"/>
      <c r="H13" s="73"/>
      <c r="I13" s="73"/>
      <c r="J13" s="73"/>
      <c r="K13" s="80"/>
      <c r="L13" s="80"/>
      <c r="M13" s="80"/>
      <c r="N13" s="79"/>
    </row>
    <row r="14" spans="1:14" ht="16.5" customHeight="1">
      <c r="A14" s="72"/>
      <c r="B14" s="76"/>
      <c r="C14" s="73"/>
      <c r="D14" s="73"/>
      <c r="E14" s="73"/>
      <c r="F14" s="72" t="s">
        <v>162</v>
      </c>
      <c r="G14" s="76"/>
      <c r="H14" s="73"/>
      <c r="I14" s="73"/>
      <c r="J14" s="41">
        <v>0</v>
      </c>
      <c r="K14" s="80"/>
      <c r="L14" s="80"/>
      <c r="M14" s="80"/>
      <c r="N14" s="79"/>
    </row>
    <row r="15" spans="1:14" ht="16.5" customHeight="1">
      <c r="A15" s="72"/>
      <c r="B15" s="76"/>
      <c r="C15" s="73"/>
      <c r="D15" s="73"/>
      <c r="E15" s="73"/>
      <c r="F15" s="72" t="s">
        <v>164</v>
      </c>
      <c r="G15" s="76"/>
      <c r="H15" s="73"/>
      <c r="I15" s="73"/>
      <c r="J15" s="41">
        <v>0</v>
      </c>
      <c r="K15" s="80"/>
      <c r="L15" s="80"/>
      <c r="M15" s="80"/>
      <c r="N15" s="79"/>
    </row>
    <row r="16" spans="1:14" ht="16.5" customHeight="1">
      <c r="A16" s="71" t="s">
        <v>172</v>
      </c>
      <c r="B16" s="76"/>
      <c r="C16" s="73"/>
      <c r="D16" s="73"/>
      <c r="E16" s="41">
        <v>0</v>
      </c>
      <c r="F16" s="71" t="s">
        <v>173</v>
      </c>
      <c r="G16" s="76"/>
      <c r="H16" s="73"/>
      <c r="I16" s="73"/>
      <c r="J16" s="41">
        <v>0</v>
      </c>
      <c r="K16" s="80"/>
      <c r="L16" s="80"/>
      <c r="M16" s="80"/>
      <c r="N16" s="79"/>
    </row>
    <row r="17" ht="16.5" customHeight="1"/>
  </sheetData>
  <sheetProtection/>
  <mergeCells count="2">
    <mergeCell ref="A1:J1"/>
    <mergeCell ref="A3:J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:D1"/>
    </sheetView>
  </sheetViews>
  <sheetFormatPr defaultColWidth="9.125" defaultRowHeight="14.25"/>
  <cols>
    <col min="1" max="1" width="34.50390625" style="70" customWidth="1"/>
    <col min="2" max="2" width="23.625" style="70" customWidth="1"/>
    <col min="3" max="3" width="34.50390625" style="70" customWidth="1"/>
    <col min="4" max="4" width="23.625" style="70" customWidth="1"/>
  </cols>
  <sheetData>
    <row r="1" spans="1:4" s="70" customFormat="1" ht="35.25" customHeight="1">
      <c r="A1" s="33" t="s">
        <v>749</v>
      </c>
      <c r="B1" s="33"/>
      <c r="C1" s="33"/>
      <c r="D1" s="33"/>
    </row>
    <row r="2" spans="1:4" s="70" customFormat="1" ht="16.5" customHeight="1">
      <c r="A2" s="45" t="s">
        <v>750</v>
      </c>
      <c r="B2" s="45"/>
      <c r="C2" s="45"/>
      <c r="D2" s="45"/>
    </row>
    <row r="3" spans="1:4" s="70" customFormat="1" ht="16.5" customHeight="1">
      <c r="A3" s="45" t="s">
        <v>175</v>
      </c>
      <c r="B3" s="45"/>
      <c r="C3" s="45"/>
      <c r="D3" s="45"/>
    </row>
    <row r="4" spans="1:4" s="70" customFormat="1" ht="16.5" customHeight="1">
      <c r="A4" s="71" t="s">
        <v>2</v>
      </c>
      <c r="B4" s="71" t="s">
        <v>178</v>
      </c>
      <c r="C4" s="71" t="s">
        <v>2</v>
      </c>
      <c r="D4" s="71" t="s">
        <v>178</v>
      </c>
    </row>
    <row r="5" spans="1:4" s="70" customFormat="1" ht="16.5" customHeight="1">
      <c r="A5" s="72" t="s">
        <v>739</v>
      </c>
      <c r="B5" s="41">
        <v>0</v>
      </c>
      <c r="C5" s="72" t="s">
        <v>740</v>
      </c>
      <c r="D5" s="41">
        <v>0</v>
      </c>
    </row>
    <row r="6" spans="1:4" s="70" customFormat="1" ht="16.5" customHeight="1">
      <c r="A6" s="72" t="s">
        <v>751</v>
      </c>
      <c r="B6" s="41">
        <v>0</v>
      </c>
      <c r="C6" s="72" t="s">
        <v>752</v>
      </c>
      <c r="D6" s="41">
        <v>0</v>
      </c>
    </row>
    <row r="7" spans="1:4" s="70" customFormat="1" ht="16.5" customHeight="1">
      <c r="A7" s="72" t="s">
        <v>753</v>
      </c>
      <c r="B7" s="41">
        <v>0</v>
      </c>
      <c r="C7" s="72" t="s">
        <v>754</v>
      </c>
      <c r="D7" s="41">
        <v>0</v>
      </c>
    </row>
    <row r="8" spans="1:4" s="70" customFormat="1" ht="16.5" customHeight="1">
      <c r="A8" s="72" t="s">
        <v>755</v>
      </c>
      <c r="B8" s="41">
        <v>0</v>
      </c>
      <c r="C8" s="72" t="s">
        <v>756</v>
      </c>
      <c r="D8" s="41">
        <v>0</v>
      </c>
    </row>
    <row r="9" spans="1:4" s="70" customFormat="1" ht="16.5" customHeight="1">
      <c r="A9" s="72" t="s">
        <v>757</v>
      </c>
      <c r="B9" s="41">
        <v>0</v>
      </c>
      <c r="C9" s="72" t="s">
        <v>758</v>
      </c>
      <c r="D9" s="41">
        <v>0</v>
      </c>
    </row>
    <row r="10" spans="1:4" s="70" customFormat="1" ht="16.5" customHeight="1">
      <c r="A10" s="72" t="s">
        <v>759</v>
      </c>
      <c r="B10" s="41">
        <v>0</v>
      </c>
      <c r="C10" s="72" t="s">
        <v>760</v>
      </c>
      <c r="D10" s="41">
        <v>0</v>
      </c>
    </row>
    <row r="11" spans="1:4" s="70" customFormat="1" ht="16.5" customHeight="1">
      <c r="A11" s="72" t="s">
        <v>761</v>
      </c>
      <c r="B11" s="41">
        <v>0</v>
      </c>
      <c r="C11" s="72" t="s">
        <v>762</v>
      </c>
      <c r="D11" s="41">
        <v>0</v>
      </c>
    </row>
    <row r="12" spans="1:4" s="70" customFormat="1" ht="16.5" customHeight="1">
      <c r="A12" s="72" t="s">
        <v>763</v>
      </c>
      <c r="B12" s="41">
        <v>0</v>
      </c>
      <c r="C12" s="72" t="s">
        <v>764</v>
      </c>
      <c r="D12" s="41">
        <v>0</v>
      </c>
    </row>
    <row r="13" spans="1:4" s="70" customFormat="1" ht="16.5" customHeight="1">
      <c r="A13" s="72" t="s">
        <v>765</v>
      </c>
      <c r="B13" s="41">
        <v>0</v>
      </c>
      <c r="C13" s="72" t="s">
        <v>766</v>
      </c>
      <c r="D13" s="41">
        <v>0</v>
      </c>
    </row>
    <row r="14" spans="1:4" s="70" customFormat="1" ht="16.5" customHeight="1">
      <c r="A14" s="72" t="s">
        <v>767</v>
      </c>
      <c r="B14" s="41">
        <v>0</v>
      </c>
      <c r="C14" s="72" t="s">
        <v>768</v>
      </c>
      <c r="D14" s="41">
        <v>0</v>
      </c>
    </row>
    <row r="15" spans="1:4" s="70" customFormat="1" ht="16.5" customHeight="1">
      <c r="A15" s="72" t="s">
        <v>769</v>
      </c>
      <c r="B15" s="41">
        <v>0</v>
      </c>
      <c r="C15" s="72" t="s">
        <v>742</v>
      </c>
      <c r="D15" s="41">
        <v>0</v>
      </c>
    </row>
    <row r="16" spans="1:4" s="70" customFormat="1" ht="16.5" customHeight="1">
      <c r="A16" s="72" t="s">
        <v>770</v>
      </c>
      <c r="B16" s="41">
        <v>0</v>
      </c>
      <c r="C16" s="72" t="s">
        <v>771</v>
      </c>
      <c r="D16" s="41">
        <v>0</v>
      </c>
    </row>
    <row r="17" spans="1:4" s="70" customFormat="1" ht="16.5" customHeight="1">
      <c r="A17" s="72" t="s">
        <v>772</v>
      </c>
      <c r="B17" s="41">
        <v>0</v>
      </c>
      <c r="C17" s="72" t="s">
        <v>773</v>
      </c>
      <c r="D17" s="41">
        <v>0</v>
      </c>
    </row>
    <row r="18" spans="1:4" s="70" customFormat="1" ht="16.5" customHeight="1">
      <c r="A18" s="72" t="s">
        <v>774</v>
      </c>
      <c r="B18" s="41">
        <v>0</v>
      </c>
      <c r="C18" s="72" t="s">
        <v>775</v>
      </c>
      <c r="D18" s="41">
        <v>0</v>
      </c>
    </row>
    <row r="19" spans="1:4" s="70" customFormat="1" ht="16.5" customHeight="1">
      <c r="A19" s="72" t="s">
        <v>776</v>
      </c>
      <c r="B19" s="41">
        <v>0</v>
      </c>
      <c r="C19" s="72" t="s">
        <v>777</v>
      </c>
      <c r="D19" s="41">
        <v>0</v>
      </c>
    </row>
    <row r="20" spans="1:4" s="70" customFormat="1" ht="16.5" customHeight="1">
      <c r="A20" s="72" t="s">
        <v>778</v>
      </c>
      <c r="B20" s="41">
        <v>0</v>
      </c>
      <c r="C20" s="72" t="s">
        <v>779</v>
      </c>
      <c r="D20" s="41">
        <v>0</v>
      </c>
    </row>
    <row r="21" spans="1:4" s="70" customFormat="1" ht="16.5" customHeight="1">
      <c r="A21" s="72" t="s">
        <v>780</v>
      </c>
      <c r="B21" s="41">
        <v>0</v>
      </c>
      <c r="C21" s="72" t="s">
        <v>781</v>
      </c>
      <c r="D21" s="41">
        <v>0</v>
      </c>
    </row>
    <row r="22" spans="1:4" s="70" customFormat="1" ht="16.5" customHeight="1">
      <c r="A22" s="72" t="s">
        <v>782</v>
      </c>
      <c r="B22" s="41">
        <v>0</v>
      </c>
      <c r="C22" s="72" t="s">
        <v>783</v>
      </c>
      <c r="D22" s="41">
        <v>0</v>
      </c>
    </row>
    <row r="23" spans="1:4" s="70" customFormat="1" ht="16.5" customHeight="1">
      <c r="A23" s="72" t="s">
        <v>784</v>
      </c>
      <c r="B23" s="41">
        <v>0</v>
      </c>
      <c r="C23" s="72" t="s">
        <v>785</v>
      </c>
      <c r="D23" s="41">
        <v>0</v>
      </c>
    </row>
    <row r="24" spans="1:4" s="70" customFormat="1" ht="16.5" customHeight="1">
      <c r="A24" s="72" t="s">
        <v>786</v>
      </c>
      <c r="B24" s="41">
        <v>0</v>
      </c>
      <c r="C24" s="72" t="s">
        <v>787</v>
      </c>
      <c r="D24" s="41">
        <v>0</v>
      </c>
    </row>
    <row r="25" spans="1:4" s="70" customFormat="1" ht="16.5" customHeight="1">
      <c r="A25" s="72" t="s">
        <v>788</v>
      </c>
      <c r="B25" s="41">
        <v>0</v>
      </c>
      <c r="C25" s="72" t="s">
        <v>789</v>
      </c>
      <c r="D25" s="41">
        <v>0</v>
      </c>
    </row>
    <row r="26" spans="1:4" s="70" customFormat="1" ht="16.5" customHeight="1">
      <c r="A26" s="72" t="s">
        <v>790</v>
      </c>
      <c r="B26" s="41">
        <v>0</v>
      </c>
      <c r="C26" s="72" t="s">
        <v>746</v>
      </c>
      <c r="D26" s="41">
        <v>0</v>
      </c>
    </row>
    <row r="27" spans="1:4" s="70" customFormat="1" ht="16.5" customHeight="1">
      <c r="A27" s="72" t="s">
        <v>791</v>
      </c>
      <c r="B27" s="41">
        <v>0</v>
      </c>
      <c r="C27" s="72" t="s">
        <v>792</v>
      </c>
      <c r="D27" s="41">
        <v>0</v>
      </c>
    </row>
    <row r="28" spans="1:4" s="70" customFormat="1" ht="16.5" customHeight="1">
      <c r="A28" s="72" t="s">
        <v>793</v>
      </c>
      <c r="B28" s="41">
        <v>0</v>
      </c>
      <c r="C28" s="72" t="s">
        <v>794</v>
      </c>
      <c r="D28" s="41">
        <v>0</v>
      </c>
    </row>
    <row r="29" spans="1:4" s="70" customFormat="1" ht="16.5" customHeight="1">
      <c r="A29" s="72" t="s">
        <v>795</v>
      </c>
      <c r="B29" s="41">
        <v>0</v>
      </c>
      <c r="C29" s="72" t="s">
        <v>796</v>
      </c>
      <c r="D29" s="41">
        <v>0</v>
      </c>
    </row>
    <row r="30" spans="1:4" s="70" customFormat="1" ht="16.5" customHeight="1">
      <c r="A30" s="72" t="s">
        <v>797</v>
      </c>
      <c r="B30" s="41">
        <v>0</v>
      </c>
      <c r="C30" s="72" t="s">
        <v>798</v>
      </c>
      <c r="D30" s="41">
        <v>0</v>
      </c>
    </row>
    <row r="31" spans="1:4" s="70" customFormat="1" ht="16.5" customHeight="1">
      <c r="A31" s="72" t="s">
        <v>799</v>
      </c>
      <c r="B31" s="41">
        <v>0</v>
      </c>
      <c r="C31" s="72" t="s">
        <v>800</v>
      </c>
      <c r="D31" s="41">
        <v>0</v>
      </c>
    </row>
    <row r="32" spans="1:4" s="70" customFormat="1" ht="16.5" customHeight="1">
      <c r="A32" s="72" t="s">
        <v>801</v>
      </c>
      <c r="B32" s="41">
        <v>0</v>
      </c>
      <c r="C32" s="72"/>
      <c r="D32" s="73"/>
    </row>
    <row r="33" spans="1:4" s="70" customFormat="1" ht="16.5" customHeight="1">
      <c r="A33" s="72" t="s">
        <v>802</v>
      </c>
      <c r="B33" s="41">
        <v>0</v>
      </c>
      <c r="C33" s="72"/>
      <c r="D33" s="73"/>
    </row>
    <row r="34" spans="1:4" s="70" customFormat="1" ht="16.5" customHeight="1">
      <c r="A34" s="72" t="s">
        <v>803</v>
      </c>
      <c r="B34" s="41">
        <v>0</v>
      </c>
      <c r="C34" s="72"/>
      <c r="D34" s="73"/>
    </row>
    <row r="35" spans="1:4" s="70" customFormat="1" ht="16.5" customHeight="1">
      <c r="A35" s="72" t="s">
        <v>804</v>
      </c>
      <c r="B35" s="41">
        <v>0</v>
      </c>
      <c r="C35" s="72"/>
      <c r="D35" s="73"/>
    </row>
    <row r="36" spans="1:4" s="70" customFormat="1" ht="16.5" customHeight="1">
      <c r="A36" s="72" t="s">
        <v>741</v>
      </c>
      <c r="B36" s="41">
        <v>0</v>
      </c>
      <c r="C36" s="72"/>
      <c r="D36" s="73"/>
    </row>
    <row r="37" spans="1:4" s="70" customFormat="1" ht="16.5" customHeight="1">
      <c r="A37" s="72" t="s">
        <v>805</v>
      </c>
      <c r="B37" s="41">
        <v>0</v>
      </c>
      <c r="C37" s="72"/>
      <c r="D37" s="73"/>
    </row>
    <row r="38" spans="1:4" s="70" customFormat="1" ht="16.5" customHeight="1">
      <c r="A38" s="72" t="s">
        <v>806</v>
      </c>
      <c r="B38" s="41">
        <v>0</v>
      </c>
      <c r="C38" s="72"/>
      <c r="D38" s="73"/>
    </row>
    <row r="39" spans="1:4" s="70" customFormat="1" ht="16.5" customHeight="1">
      <c r="A39" s="72" t="s">
        <v>807</v>
      </c>
      <c r="B39" s="41">
        <v>0</v>
      </c>
      <c r="C39" s="72"/>
      <c r="D39" s="73"/>
    </row>
    <row r="40" spans="1:4" s="70" customFormat="1" ht="16.5" customHeight="1">
      <c r="A40" s="72" t="s">
        <v>808</v>
      </c>
      <c r="B40" s="41">
        <v>0</v>
      </c>
      <c r="C40" s="72"/>
      <c r="D40" s="73"/>
    </row>
    <row r="41" spans="1:4" s="70" customFormat="1" ht="16.5" customHeight="1">
      <c r="A41" s="72" t="s">
        <v>743</v>
      </c>
      <c r="B41" s="41">
        <v>0</v>
      </c>
      <c r="C41" s="72"/>
      <c r="D41" s="73"/>
    </row>
    <row r="42" spans="1:4" s="70" customFormat="1" ht="16.5" customHeight="1">
      <c r="A42" s="72" t="s">
        <v>809</v>
      </c>
      <c r="B42" s="41">
        <v>0</v>
      </c>
      <c r="C42" s="72"/>
      <c r="D42" s="73"/>
    </row>
    <row r="43" spans="1:4" s="70" customFormat="1" ht="16.5" customHeight="1">
      <c r="A43" s="72" t="s">
        <v>810</v>
      </c>
      <c r="B43" s="41">
        <v>0</v>
      </c>
      <c r="C43" s="72"/>
      <c r="D43" s="73"/>
    </row>
    <row r="44" spans="1:4" s="70" customFormat="1" ht="16.5" customHeight="1">
      <c r="A44" s="72" t="s">
        <v>811</v>
      </c>
      <c r="B44" s="41">
        <v>0</v>
      </c>
      <c r="C44" s="72"/>
      <c r="D44" s="73"/>
    </row>
    <row r="45" spans="1:4" s="70" customFormat="1" ht="16.5" customHeight="1">
      <c r="A45" s="72" t="s">
        <v>812</v>
      </c>
      <c r="B45" s="41">
        <v>0</v>
      </c>
      <c r="C45" s="72"/>
      <c r="D45" s="73"/>
    </row>
    <row r="46" spans="1:4" s="70" customFormat="1" ht="16.5" customHeight="1">
      <c r="A46" s="72" t="s">
        <v>745</v>
      </c>
      <c r="B46" s="41">
        <v>0</v>
      </c>
      <c r="C46" s="72"/>
      <c r="D46" s="73"/>
    </row>
    <row r="47" spans="1:4" s="70" customFormat="1" ht="16.5" customHeight="1">
      <c r="A47" s="72" t="s">
        <v>813</v>
      </c>
      <c r="B47" s="41">
        <v>0</v>
      </c>
      <c r="C47" s="72"/>
      <c r="D47" s="73"/>
    </row>
    <row r="48" spans="1:4" s="70" customFormat="1" ht="16.5" customHeight="1">
      <c r="A48" s="72" t="s">
        <v>814</v>
      </c>
      <c r="B48" s="41">
        <v>0</v>
      </c>
      <c r="C48" s="72"/>
      <c r="D48" s="73"/>
    </row>
    <row r="49" spans="1:4" s="70" customFormat="1" ht="16.5" customHeight="1">
      <c r="A49" s="72" t="s">
        <v>815</v>
      </c>
      <c r="B49" s="41">
        <v>0</v>
      </c>
      <c r="C49" s="72"/>
      <c r="D49" s="73"/>
    </row>
    <row r="50" spans="1:4" s="70" customFormat="1" ht="16.5" customHeight="1">
      <c r="A50" s="72" t="s">
        <v>747</v>
      </c>
      <c r="B50" s="41">
        <v>0</v>
      </c>
      <c r="C50" s="72"/>
      <c r="D50" s="73"/>
    </row>
    <row r="51" spans="1:4" s="70" customFormat="1" ht="16.5" customHeight="1">
      <c r="A51" s="71" t="s">
        <v>52</v>
      </c>
      <c r="B51" s="41">
        <v>0</v>
      </c>
      <c r="C51" s="71" t="s">
        <v>53</v>
      </c>
      <c r="D51" s="41">
        <v>0</v>
      </c>
    </row>
    <row r="52" s="70" customFormat="1" ht="16.5" customHeight="1"/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J1"/>
    </sheetView>
  </sheetViews>
  <sheetFormatPr defaultColWidth="9.125" defaultRowHeight="14.25"/>
  <cols>
    <col min="1" max="1" width="30.00390625" style="70" customWidth="1"/>
    <col min="2" max="2" width="13.125" style="70" customWidth="1"/>
    <col min="3" max="3" width="12.125" style="70" customWidth="1"/>
    <col min="4" max="4" width="12.50390625" style="70" customWidth="1"/>
    <col min="5" max="5" width="13.125" style="70" customWidth="1"/>
    <col min="6" max="6" width="12.25390625" style="70" customWidth="1"/>
    <col min="7" max="7" width="11.875" style="70" customWidth="1"/>
    <col min="8" max="9" width="12.625" style="70" customWidth="1"/>
    <col min="10" max="10" width="12.50390625" style="70" customWidth="1"/>
  </cols>
  <sheetData>
    <row r="1" spans="1:10" s="70" customFormat="1" ht="33.75" customHeight="1">
      <c r="A1" s="33" t="s">
        <v>816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70" customFormat="1" ht="16.5" customHeight="1">
      <c r="A2" s="45" t="s">
        <v>817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70" customFormat="1" ht="16.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70" customFormat="1" ht="43.5" customHeight="1">
      <c r="A4" s="47" t="s">
        <v>818</v>
      </c>
      <c r="B4" s="46" t="s">
        <v>819</v>
      </c>
      <c r="C4" s="46" t="s">
        <v>820</v>
      </c>
      <c r="D4" s="46" t="s">
        <v>821</v>
      </c>
      <c r="E4" s="46" t="s">
        <v>822</v>
      </c>
      <c r="F4" s="46" t="s">
        <v>823</v>
      </c>
      <c r="G4" s="46" t="s">
        <v>824</v>
      </c>
      <c r="H4" s="46" t="s">
        <v>825</v>
      </c>
      <c r="I4" s="46" t="s">
        <v>826</v>
      </c>
      <c r="J4" s="46" t="s">
        <v>827</v>
      </c>
    </row>
    <row r="5" spans="1:10" s="70" customFormat="1" ht="16.5" customHeight="1">
      <c r="A5" s="51" t="s">
        <v>828</v>
      </c>
      <c r="B5" s="41">
        <f aca="true" t="shared" si="0" ref="B5:B17">SUM(C5:J5)</f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</row>
    <row r="6" spans="1:10" s="70" customFormat="1" ht="16.5" customHeight="1">
      <c r="A6" s="53" t="s">
        <v>829</v>
      </c>
      <c r="B6" s="41">
        <f t="shared" si="0"/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</row>
    <row r="7" spans="1:10" s="70" customFormat="1" ht="15" customHeight="1">
      <c r="A7" s="53" t="s">
        <v>830</v>
      </c>
      <c r="B7" s="41">
        <f t="shared" si="0"/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</row>
    <row r="8" spans="1:10" s="70" customFormat="1" ht="15" customHeight="1">
      <c r="A8" s="53" t="s">
        <v>831</v>
      </c>
      <c r="B8" s="41">
        <f t="shared" si="0"/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</row>
    <row r="9" spans="1:10" s="70" customFormat="1" ht="16.5" customHeight="1">
      <c r="A9" s="53" t="s">
        <v>832</v>
      </c>
      <c r="B9" s="41">
        <f t="shared" si="0"/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s="70" customFormat="1" ht="16.5" customHeight="1">
      <c r="A10" s="53" t="s">
        <v>833</v>
      </c>
      <c r="B10" s="41">
        <f t="shared" si="0"/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s="70" customFormat="1" ht="16.5" customHeight="1">
      <c r="A11" s="53" t="s">
        <v>834</v>
      </c>
      <c r="B11" s="41">
        <f t="shared" si="0"/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s="70" customFormat="1" ht="16.5" customHeight="1">
      <c r="A12" s="51" t="s">
        <v>835</v>
      </c>
      <c r="B12" s="41">
        <f t="shared" si="0"/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s="70" customFormat="1" ht="16.5" customHeight="1">
      <c r="A13" s="53" t="s">
        <v>836</v>
      </c>
      <c r="B13" s="41">
        <f t="shared" si="0"/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s="70" customFormat="1" ht="16.5" customHeight="1">
      <c r="A14" s="53" t="s">
        <v>837</v>
      </c>
      <c r="B14" s="41">
        <f t="shared" si="0"/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s="70" customFormat="1" ht="16.5" customHeight="1">
      <c r="A15" s="53" t="s">
        <v>838</v>
      </c>
      <c r="B15" s="41">
        <f t="shared" si="0"/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s="70" customFormat="1" ht="16.5" customHeight="1">
      <c r="A16" s="51" t="s">
        <v>839</v>
      </c>
      <c r="B16" s="41">
        <f t="shared" si="0"/>
        <v>0</v>
      </c>
      <c r="C16" s="41">
        <f aca="true" t="shared" si="1" ref="C16:J16">SUM(C5)-SUM(C12)</f>
        <v>0</v>
      </c>
      <c r="D16" s="41">
        <f t="shared" si="1"/>
        <v>0</v>
      </c>
      <c r="E16" s="41">
        <f t="shared" si="1"/>
        <v>0</v>
      </c>
      <c r="F16" s="41">
        <f t="shared" si="1"/>
        <v>0</v>
      </c>
      <c r="G16" s="41">
        <f t="shared" si="1"/>
        <v>0</v>
      </c>
      <c r="H16" s="41">
        <f t="shared" si="1"/>
        <v>0</v>
      </c>
      <c r="I16" s="41">
        <f t="shared" si="1"/>
        <v>0</v>
      </c>
      <c r="J16" s="41">
        <f t="shared" si="1"/>
        <v>0</v>
      </c>
    </row>
    <row r="17" spans="1:10" s="70" customFormat="1" ht="16.5" customHeight="1">
      <c r="A17" s="51" t="s">
        <v>840</v>
      </c>
      <c r="B17" s="41">
        <f t="shared" si="0"/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="70" customFormat="1" ht="15" customHeight="1"/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2017-01-11T12:21:36Z</cp:lastPrinted>
  <dcterms:created xsi:type="dcterms:W3CDTF">2009-09-27T11:08:22Z</dcterms:created>
  <dcterms:modified xsi:type="dcterms:W3CDTF">2021-08-05T00:34:13Z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